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ranet\Forms\"/>
    </mc:Choice>
  </mc:AlternateContent>
  <bookViews>
    <workbookView xWindow="0" yWindow="0" windowWidth="23040" windowHeight="9396" firstSheet="9" activeTab="9"/>
  </bookViews>
  <sheets>
    <sheet name="12-5-15" sheetId="1" state="hidden" r:id="rId1"/>
    <sheet name="12-19-15" sheetId="2" state="hidden" r:id="rId2"/>
    <sheet name="1-2-16" sheetId="3" state="hidden" r:id="rId3"/>
    <sheet name="1-16-16" sheetId="4" state="hidden" r:id="rId4"/>
    <sheet name="1-30-16" sheetId="5" state="hidden" r:id="rId5"/>
    <sheet name="2-13-16" sheetId="6" state="hidden" r:id="rId6"/>
    <sheet name="2-27-16" sheetId="7" state="hidden" r:id="rId7"/>
    <sheet name="3-11-16" sheetId="8" state="hidden" r:id="rId8"/>
    <sheet name="3-25-16" sheetId="9" state="hidden" r:id="rId9"/>
    <sheet name="4-8-17" sheetId="37" r:id="rId10"/>
  </sheets>
  <definedNames>
    <definedName name="_xlnm.Print_Area" localSheetId="3">'1-16-16'!$A$1:$Q$37</definedName>
    <definedName name="_xlnm.Print_Area" localSheetId="2">'1-2-16'!$A$1:$Q$37</definedName>
    <definedName name="_xlnm.Print_Area" localSheetId="1">'12-19-15'!$A$1:$Q$37</definedName>
    <definedName name="_xlnm.Print_Area" localSheetId="0">'12-5-15'!$A$1:$Q$37</definedName>
    <definedName name="_xlnm.Print_Area" localSheetId="4">'1-30-16'!$A$1:$Q$37</definedName>
    <definedName name="_xlnm.Print_Area" localSheetId="5">'2-13-16'!$A$1:$Q$37</definedName>
    <definedName name="_xlnm.Print_Area" localSheetId="6">'2-27-16'!$A$1:$Q$37</definedName>
    <definedName name="_xlnm.Print_Area" localSheetId="7">'3-11-16'!$A$1:$Q$37</definedName>
    <definedName name="_xlnm.Print_Area" localSheetId="8">'3-25-16'!$A$1:$Q$37</definedName>
    <definedName name="_xlnm.Print_Area" localSheetId="9">'4-8-17'!$A$1:$R$37</definedName>
  </definedNames>
  <calcPr calcId="162913" iterateDelta="4.1486142249243762E-271"/>
</workbook>
</file>

<file path=xl/calcChain.xml><?xml version="1.0" encoding="utf-8"?>
<calcChain xmlns="http://schemas.openxmlformats.org/spreadsheetml/2006/main">
  <c r="K23" i="37" l="1"/>
  <c r="K9" i="37"/>
  <c r="K15" i="37"/>
  <c r="K16" i="37"/>
  <c r="K22" i="37"/>
  <c r="K21" i="37"/>
  <c r="K20" i="37"/>
  <c r="K19" i="37"/>
  <c r="K18" i="37"/>
  <c r="K17" i="37"/>
  <c r="K14" i="37"/>
  <c r="K13" i="37"/>
  <c r="R13" i="37" s="1"/>
  <c r="K12" i="37"/>
  <c r="R12" i="37" s="1"/>
  <c r="K11" i="37"/>
  <c r="R11" i="37" s="1"/>
  <c r="F35" i="37"/>
  <c r="Q23" i="37"/>
  <c r="P23" i="37"/>
  <c r="O23" i="37"/>
  <c r="N23" i="37"/>
  <c r="M23" i="37"/>
  <c r="L23" i="37"/>
  <c r="R21" i="37"/>
  <c r="R20" i="37"/>
  <c r="R19" i="37"/>
  <c r="R18" i="37"/>
  <c r="R17" i="37"/>
  <c r="R14" i="37"/>
  <c r="K10" i="37"/>
  <c r="R10" i="37" s="1"/>
  <c r="B10" i="37"/>
  <c r="B11" i="37" s="1"/>
  <c r="B12" i="37" s="1"/>
  <c r="B13" i="37" s="1"/>
  <c r="B14" i="37" s="1"/>
  <c r="B17" i="37" s="1"/>
  <c r="B18" i="37" s="1"/>
  <c r="B19" i="37" s="1"/>
  <c r="B20" i="37" s="1"/>
  <c r="B21" i="37" s="1"/>
  <c r="K17" i="9"/>
  <c r="Q17" i="9" s="1"/>
  <c r="P23" i="9"/>
  <c r="O23" i="9"/>
  <c r="N23" i="9"/>
  <c r="M23" i="9"/>
  <c r="L23" i="9"/>
  <c r="K21" i="9"/>
  <c r="Q21" i="9" s="1"/>
  <c r="Q20" i="9"/>
  <c r="K20" i="9"/>
  <c r="Q19" i="9"/>
  <c r="K19" i="9"/>
  <c r="Q18" i="9"/>
  <c r="K18" i="9"/>
  <c r="K14" i="9"/>
  <c r="Q14" i="9" s="1"/>
  <c r="K13" i="9"/>
  <c r="Q13" i="9" s="1"/>
  <c r="K12" i="9"/>
  <c r="Q12" i="9" s="1"/>
  <c r="K11" i="9"/>
  <c r="B11" i="9"/>
  <c r="B12" i="9" s="1"/>
  <c r="B13" i="9" s="1"/>
  <c r="B14" i="9" s="1"/>
  <c r="B17" i="9" s="1"/>
  <c r="B18" i="9" s="1"/>
  <c r="B19" i="9" s="1"/>
  <c r="B20" i="9" s="1"/>
  <c r="B21" i="9" s="1"/>
  <c r="Q10" i="9"/>
  <c r="K10" i="9"/>
  <c r="P23" i="8"/>
  <c r="O23" i="8"/>
  <c r="N23" i="8"/>
  <c r="M23" i="8"/>
  <c r="L23" i="8"/>
  <c r="K21" i="8"/>
  <c r="Q21" i="8" s="1"/>
  <c r="Q20" i="8"/>
  <c r="K20" i="8"/>
  <c r="K19" i="8"/>
  <c r="Q19" i="8" s="1"/>
  <c r="K18" i="8"/>
  <c r="Q18" i="8" s="1"/>
  <c r="K17" i="8"/>
  <c r="Q17" i="8" s="1"/>
  <c r="Q14" i="8"/>
  <c r="K14" i="8"/>
  <c r="Q13" i="8"/>
  <c r="K13" i="8"/>
  <c r="K12" i="8"/>
  <c r="Q12" i="8" s="1"/>
  <c r="K11" i="8"/>
  <c r="B11" i="8"/>
  <c r="B12" i="8" s="1"/>
  <c r="B13" i="8" s="1"/>
  <c r="B14" i="8" s="1"/>
  <c r="B17" i="8" s="1"/>
  <c r="B18" i="8" s="1"/>
  <c r="B19" i="8" s="1"/>
  <c r="B20" i="8" s="1"/>
  <c r="B21" i="8" s="1"/>
  <c r="K10" i="8"/>
  <c r="Q10" i="8" s="1"/>
  <c r="K17" i="7"/>
  <c r="Q17" i="7" s="1"/>
  <c r="P23" i="7"/>
  <c r="O23" i="7"/>
  <c r="N23" i="7"/>
  <c r="M23" i="7"/>
  <c r="L23" i="7"/>
  <c r="K21" i="7"/>
  <c r="Q21" i="7" s="1"/>
  <c r="K20" i="7"/>
  <c r="Q20" i="7" s="1"/>
  <c r="K19" i="7"/>
  <c r="Q19" i="7" s="1"/>
  <c r="Q18" i="7"/>
  <c r="K18" i="7"/>
  <c r="Q14" i="7"/>
  <c r="K14" i="7"/>
  <c r="Q13" i="7"/>
  <c r="K13" i="7"/>
  <c r="K12" i="7"/>
  <c r="Q12" i="7" s="1"/>
  <c r="K11" i="7"/>
  <c r="Q11" i="7" s="1"/>
  <c r="B11" i="7"/>
  <c r="B12" i="7" s="1"/>
  <c r="B13" i="7" s="1"/>
  <c r="B14" i="7" s="1"/>
  <c r="B17" i="7" s="1"/>
  <c r="B18" i="7" s="1"/>
  <c r="B19" i="7" s="1"/>
  <c r="B20" i="7" s="1"/>
  <c r="B21" i="7" s="1"/>
  <c r="K10" i="7"/>
  <c r="Q10" i="7" s="1"/>
  <c r="P23" i="6"/>
  <c r="O23" i="6"/>
  <c r="N23" i="6"/>
  <c r="M23" i="6"/>
  <c r="L23" i="6"/>
  <c r="K21" i="6"/>
  <c r="Q21" i="6" s="1"/>
  <c r="K20" i="6"/>
  <c r="Q20" i="6" s="1"/>
  <c r="Q19" i="6"/>
  <c r="K19" i="6"/>
  <c r="Q18" i="6"/>
  <c r="K18" i="6"/>
  <c r="Q17" i="6"/>
  <c r="K14" i="6"/>
  <c r="Q14" i="6" s="1"/>
  <c r="Q13" i="6"/>
  <c r="K13" i="6"/>
  <c r="K12" i="6"/>
  <c r="Q12" i="6" s="1"/>
  <c r="K11" i="6"/>
  <c r="Q11" i="6" s="1"/>
  <c r="B11" i="6"/>
  <c r="B12" i="6" s="1"/>
  <c r="B13" i="6" s="1"/>
  <c r="B14" i="6" s="1"/>
  <c r="B17" i="6" s="1"/>
  <c r="B18" i="6" s="1"/>
  <c r="B19" i="6" s="1"/>
  <c r="B20" i="6" s="1"/>
  <c r="B21" i="6" s="1"/>
  <c r="K10" i="6"/>
  <c r="K20" i="5"/>
  <c r="Q20" i="5" s="1"/>
  <c r="P23" i="5"/>
  <c r="O23" i="5"/>
  <c r="N23" i="5"/>
  <c r="M23" i="5"/>
  <c r="L23" i="5"/>
  <c r="K21" i="5"/>
  <c r="Q21" i="5" s="1"/>
  <c r="K19" i="5"/>
  <c r="Q19" i="5" s="1"/>
  <c r="Q18" i="5"/>
  <c r="K18" i="5"/>
  <c r="K17" i="5"/>
  <c r="Q17" i="5" s="1"/>
  <c r="K14" i="5"/>
  <c r="Q14" i="5" s="1"/>
  <c r="K13" i="5"/>
  <c r="Q13" i="5" s="1"/>
  <c r="K12" i="5"/>
  <c r="Q12" i="5" s="1"/>
  <c r="K11" i="5"/>
  <c r="Q11" i="5" s="1"/>
  <c r="B11" i="5"/>
  <c r="B12" i="5" s="1"/>
  <c r="B13" i="5" s="1"/>
  <c r="B14" i="5" s="1"/>
  <c r="B17" i="5" s="1"/>
  <c r="B18" i="5" s="1"/>
  <c r="B19" i="5" s="1"/>
  <c r="B20" i="5" s="1"/>
  <c r="B21" i="5" s="1"/>
  <c r="K10" i="5"/>
  <c r="Q10" i="5" s="1"/>
  <c r="K18" i="4"/>
  <c r="Q18" i="4" s="1"/>
  <c r="K14" i="4"/>
  <c r="Q14" i="4" s="1"/>
  <c r="K21" i="4"/>
  <c r="Q21" i="4" s="1"/>
  <c r="P23" i="4"/>
  <c r="O23" i="4"/>
  <c r="N23" i="4"/>
  <c r="M23" i="4"/>
  <c r="L23" i="4"/>
  <c r="K20" i="4"/>
  <c r="Q20" i="4" s="1"/>
  <c r="K19" i="4"/>
  <c r="Q19" i="4" s="1"/>
  <c r="K17" i="4"/>
  <c r="Q17" i="4" s="1"/>
  <c r="Q13" i="4"/>
  <c r="K13" i="4"/>
  <c r="K12" i="4"/>
  <c r="Q12" i="4" s="1"/>
  <c r="K11" i="4"/>
  <c r="B11" i="4"/>
  <c r="B12" i="4" s="1"/>
  <c r="B13" i="4" s="1"/>
  <c r="B14" i="4" s="1"/>
  <c r="B17" i="4" s="1"/>
  <c r="B18" i="4" s="1"/>
  <c r="B19" i="4" s="1"/>
  <c r="B20" i="4" s="1"/>
  <c r="B21" i="4" s="1"/>
  <c r="K10" i="4"/>
  <c r="Q10" i="4" s="1"/>
  <c r="K17" i="3"/>
  <c r="Q17" i="3" s="1"/>
  <c r="P23" i="3"/>
  <c r="O23" i="3"/>
  <c r="N23" i="3"/>
  <c r="M23" i="3"/>
  <c r="L23" i="3"/>
  <c r="Q21" i="3"/>
  <c r="K20" i="3"/>
  <c r="Q20" i="3" s="1"/>
  <c r="K19" i="3"/>
  <c r="Q19" i="3" s="1"/>
  <c r="K18" i="3"/>
  <c r="Q18" i="3" s="1"/>
  <c r="Q14" i="3"/>
  <c r="Q13" i="3"/>
  <c r="K13" i="3"/>
  <c r="K12" i="3"/>
  <c r="Q12" i="3" s="1"/>
  <c r="K11" i="3"/>
  <c r="Q11" i="3" s="1"/>
  <c r="B11" i="3"/>
  <c r="B12" i="3" s="1"/>
  <c r="B13" i="3" s="1"/>
  <c r="B14" i="3" s="1"/>
  <c r="B17" i="3" s="1"/>
  <c r="B18" i="3" s="1"/>
  <c r="B19" i="3" s="1"/>
  <c r="B20" i="3" s="1"/>
  <c r="B21" i="3" s="1"/>
  <c r="K10" i="3"/>
  <c r="Q10" i="3" s="1"/>
  <c r="K12" i="2"/>
  <c r="Q12" i="2" s="1"/>
  <c r="Q17" i="2"/>
  <c r="K10" i="2"/>
  <c r="P23" i="2"/>
  <c r="O23" i="2"/>
  <c r="N23" i="2"/>
  <c r="M23" i="2"/>
  <c r="L23" i="2"/>
  <c r="K21" i="2"/>
  <c r="Q21" i="2" s="1"/>
  <c r="K20" i="2"/>
  <c r="Q20" i="2" s="1"/>
  <c r="K19" i="2"/>
  <c r="Q19" i="2" s="1"/>
  <c r="K18" i="2"/>
  <c r="Q18" i="2" s="1"/>
  <c r="Q14" i="2"/>
  <c r="K14" i="2"/>
  <c r="K13" i="2"/>
  <c r="Q13" i="2" s="1"/>
  <c r="K11" i="2"/>
  <c r="B11" i="2"/>
  <c r="B12" i="2" s="1"/>
  <c r="B13" i="2" s="1"/>
  <c r="B14" i="2" s="1"/>
  <c r="B17" i="2" s="1"/>
  <c r="B18" i="2" s="1"/>
  <c r="B19" i="2" s="1"/>
  <c r="B20" i="2" s="1"/>
  <c r="B21" i="2" s="1"/>
  <c r="Q10" i="2"/>
  <c r="K20" i="1"/>
  <c r="K14" i="1"/>
  <c r="Q14" i="1" s="1"/>
  <c r="K19" i="1"/>
  <c r="K13" i="1"/>
  <c r="Q13" i="1" s="1"/>
  <c r="K12" i="1"/>
  <c r="Q12" i="1" s="1"/>
  <c r="K11" i="1"/>
  <c r="Q11" i="1" s="1"/>
  <c r="K10" i="1"/>
  <c r="Q10" i="1" s="1"/>
  <c r="K21" i="1"/>
  <c r="Q21" i="1" s="1"/>
  <c r="K17" i="1"/>
  <c r="Q20" i="1"/>
  <c r="Q17" i="1"/>
  <c r="Q19" i="1"/>
  <c r="K18" i="1"/>
  <c r="Q18" i="1" s="1"/>
  <c r="O23" i="1"/>
  <c r="P23" i="1"/>
  <c r="M23" i="1"/>
  <c r="L23" i="1"/>
  <c r="B11" i="1"/>
  <c r="B12" i="1" s="1"/>
  <c r="B13" i="1" s="1"/>
  <c r="B14" i="1" s="1"/>
  <c r="B17" i="1" s="1"/>
  <c r="B18" i="1" s="1"/>
  <c r="R23" i="37" l="1"/>
  <c r="K23" i="9"/>
  <c r="O1" i="9"/>
  <c r="F35" i="9"/>
  <c r="Q11" i="9"/>
  <c r="Q23" i="9" s="1"/>
  <c r="K23" i="8"/>
  <c r="O1" i="8"/>
  <c r="F35" i="8"/>
  <c r="Q11" i="8"/>
  <c r="Q23" i="8" s="1"/>
  <c r="K23" i="7"/>
  <c r="Q23" i="7"/>
  <c r="F35" i="7"/>
  <c r="O1" i="7"/>
  <c r="K23" i="6"/>
  <c r="F35" i="6"/>
  <c r="O1" i="6"/>
  <c r="Q10" i="6"/>
  <c r="Q23" i="6" s="1"/>
  <c r="O1" i="5"/>
  <c r="F35" i="5"/>
  <c r="Q23" i="5"/>
  <c r="K23" i="5"/>
  <c r="K23" i="4"/>
  <c r="O1" i="4"/>
  <c r="F35" i="4"/>
  <c r="Q11" i="4"/>
  <c r="Q23" i="4" s="1"/>
  <c r="Q23" i="3"/>
  <c r="K23" i="3"/>
  <c r="F35" i="3"/>
  <c r="O1" i="3"/>
  <c r="K23" i="2"/>
  <c r="F35" i="2"/>
  <c r="O1" i="2"/>
  <c r="Q11" i="2"/>
  <c r="Q23" i="2" s="1"/>
  <c r="B19" i="1"/>
  <c r="B20" i="1" s="1"/>
  <c r="B21" i="1" s="1"/>
  <c r="O1" i="1" s="1"/>
  <c r="N23" i="1"/>
  <c r="Q23" i="1" l="1"/>
  <c r="K23" i="1" l="1"/>
  <c r="F35" i="1"/>
</calcChain>
</file>

<file path=xl/sharedStrings.xml><?xml version="1.0" encoding="utf-8"?>
<sst xmlns="http://schemas.openxmlformats.org/spreadsheetml/2006/main" count="498" uniqueCount="54">
  <si>
    <t>Department/Division</t>
  </si>
  <si>
    <t>Finance</t>
  </si>
  <si>
    <t>Week Ending</t>
  </si>
  <si>
    <t>Last Name</t>
  </si>
  <si>
    <t>First Name</t>
  </si>
  <si>
    <t>Day</t>
  </si>
  <si>
    <t>Date</t>
  </si>
  <si>
    <t>In</t>
  </si>
  <si>
    <t>Out</t>
  </si>
  <si>
    <t>Regular Hours</t>
  </si>
  <si>
    <t>Comp Hours</t>
  </si>
  <si>
    <t>Leave Hrs/ Type</t>
  </si>
  <si>
    <t>Total Hours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</si>
  <si>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</si>
  <si>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</si>
  <si>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</si>
  <si>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</si>
  <si>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</si>
  <si>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</si>
  <si>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</si>
  <si>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</si>
  <si>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Overtime Details/Other Pay Details</t>
  </si>
  <si>
    <t>Call In (Y/N)</t>
  </si>
  <si>
    <t>Other Pay</t>
  </si>
  <si>
    <t>Explanation</t>
  </si>
  <si>
    <t>Employee Signature</t>
  </si>
  <si>
    <t>Supervisor Signature</t>
  </si>
  <si>
    <t>Holiday</t>
  </si>
  <si>
    <t xml:space="preserve"> </t>
  </si>
  <si>
    <t>Overtime</t>
  </si>
  <si>
    <t>Vacation</t>
  </si>
  <si>
    <t>Ocskasy</t>
  </si>
  <si>
    <t>Frank</t>
  </si>
  <si>
    <t>Sick Day</t>
  </si>
  <si>
    <t>Yes - email</t>
  </si>
  <si>
    <t>Comp Hours Earned</t>
  </si>
  <si>
    <t>Comp Hours Used</t>
  </si>
  <si>
    <t>HOLIDAY - CHRISTMAS</t>
  </si>
  <si>
    <t>HOLIDAY - NEW YEARS DAY</t>
  </si>
  <si>
    <t>12/24 - LEFT AT 2PM PER CITY MANAGER - CODED AS REGULAR</t>
  </si>
  <si>
    <t>12/31 - LEFT AT 3PM PER CITY MANAGER - CODED AS REGULAR</t>
  </si>
  <si>
    <t>Left early (Half Day) - Use Floating Holiday Time</t>
  </si>
  <si>
    <t>5:00PM</t>
  </si>
  <si>
    <t>Y</t>
  </si>
  <si>
    <t>Vacation Day</t>
  </si>
  <si>
    <t>Holiday - Presidents Day</t>
  </si>
  <si>
    <t>Sick Day - Hours Code 60</t>
  </si>
  <si>
    <t>C5</t>
  </si>
  <si>
    <t>F2</t>
  </si>
  <si>
    <t>See below</t>
  </si>
  <si>
    <t>01</t>
  </si>
  <si>
    <t>(If applic)</t>
  </si>
  <si>
    <t>Floating</t>
  </si>
  <si>
    <t>66 or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</si>
</sst>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rush Script MT"/>
      <family val="4"/>
    </font>
    <font>
      <b/>
      <u/>
      <sz val="12"/>
      <color theme="1"/>
      <name val="Calibri"/>
      <family val="2"/>
      <scheme val="minor"/>
    </font>
    <font>
      <b/>
      <shadow/>
      <sz val="16"/>
      <color rgb="FFE0322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3" fillId="0" borderId="13" xfId="0" applyFont="1" applyBorder="1"/>
    <xf numFmtId="164" fontId="3" fillId="0" borderId="16" xfId="0" applyNumberFormat="1" applyFont="1" applyBorder="1"/>
    <xf numFmtId="0" fontId="3" fillId="0" borderId="19" xfId="0" applyFont="1" applyBorder="1"/>
    <xf numFmtId="2" fontId="3" fillId="0" borderId="0" xfId="0" applyNumberFormat="1" applyFont="1"/>
    <xf numFmtId="0" fontId="3" fillId="0" borderId="20" xfId="0" applyFont="1" applyBorder="1"/>
    <xf numFmtId="164" fontId="3" fillId="0" borderId="23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30" xfId="0" applyFont="1" applyBorder="1"/>
    <xf numFmtId="164" fontId="3" fillId="0" borderId="3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7" xfId="0" applyFont="1" applyBorder="1"/>
    <xf numFmtId="0" fontId="3" fillId="0" borderId="5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14" fontId="3" fillId="0" borderId="19" xfId="0" applyNumberFormat="1" applyFont="1" applyBorder="1"/>
    <xf numFmtId="14" fontId="3" fillId="0" borderId="48" xfId="0" applyNumberFormat="1" applyFont="1" applyBorder="1"/>
    <xf numFmtId="0" fontId="4" fillId="0" borderId="1" xfId="0" applyFont="1" applyBorder="1"/>
    <xf numFmtId="0" fontId="3" fillId="0" borderId="1" xfId="0" applyFont="1" applyBorder="1"/>
    <xf numFmtId="18" fontId="3" fillId="0" borderId="0" xfId="0" applyNumberFormat="1" applyFont="1"/>
    <xf numFmtId="0" fontId="5" fillId="0" borderId="0" xfId="0" applyFont="1"/>
    <xf numFmtId="164" fontId="3" fillId="0" borderId="17" xfId="0" applyNumberFormat="1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3" fillId="0" borderId="53" xfId="0" applyFont="1" applyBorder="1"/>
    <xf numFmtId="43" fontId="3" fillId="0" borderId="17" xfId="1" applyFont="1" applyBorder="1" applyAlignment="1">
      <alignment horizontal="center" vertical="center"/>
    </xf>
    <xf numFmtId="43" fontId="3" fillId="0" borderId="0" xfId="1" applyFont="1" applyBorder="1"/>
    <xf numFmtId="43" fontId="3" fillId="0" borderId="16" xfId="1" applyFont="1" applyBorder="1"/>
    <xf numFmtId="43" fontId="3" fillId="0" borderId="18" xfId="1" applyFont="1" applyBorder="1" applyAlignment="1">
      <alignment horizontal="center" vertical="center"/>
    </xf>
    <xf numFmtId="43" fontId="3" fillId="0" borderId="24" xfId="1" applyFont="1" applyBorder="1" applyAlignment="1">
      <alignment horizontal="center" vertical="center"/>
    </xf>
    <xf numFmtId="43" fontId="3" fillId="0" borderId="23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3" fillId="0" borderId="26" xfId="1" applyFont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17" xfId="1" applyFont="1" applyBorder="1" applyAlignment="1">
      <alignment horizontal="center"/>
    </xf>
    <xf numFmtId="43" fontId="3" fillId="0" borderId="34" xfId="1" applyFont="1" applyBorder="1" applyAlignment="1">
      <alignment horizontal="center" vertical="center"/>
    </xf>
    <xf numFmtId="43" fontId="3" fillId="0" borderId="33" xfId="1" applyFont="1" applyBorder="1" applyAlignment="1">
      <alignment horizontal="center" vertical="center"/>
    </xf>
    <xf numFmtId="43" fontId="3" fillId="0" borderId="35" xfId="1" applyFont="1" applyBorder="1" applyAlignment="1">
      <alignment horizontal="center" vertical="center"/>
    </xf>
    <xf numFmtId="43" fontId="3" fillId="0" borderId="36" xfId="1" applyFont="1" applyBorder="1" applyAlignment="1">
      <alignment horizontal="center" vertical="center"/>
    </xf>
    <xf numFmtId="43" fontId="3" fillId="0" borderId="54" xfId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2" fillId="0" borderId="29" xfId="0" applyNumberFormat="1" applyFont="1" applyFill="1" applyBorder="1" applyAlignment="1"/>
    <xf numFmtId="164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4" fontId="3" fillId="0" borderId="48" xfId="0" applyNumberFormat="1" applyFont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4" fontId="2" fillId="0" borderId="19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14" fontId="3" fillId="0" borderId="49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 applyProtection="1">
      <alignment horizontal="center"/>
      <protection locked="0"/>
    </xf>
    <xf numFmtId="164" fontId="2" fillId="2" borderId="47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  <protection locked="0"/>
    </xf>
    <xf numFmtId="164" fontId="2" fillId="2" borderId="28" xfId="0" applyNumberFormat="1" applyFont="1" applyFill="1" applyBorder="1" applyAlignment="1">
      <alignment horizontal="center"/>
    </xf>
    <xf numFmtId="164" fontId="2" fillId="2" borderId="47" xfId="0" applyNumberFormat="1" applyFont="1" applyFill="1" applyBorder="1" applyAlignment="1">
      <alignment horizontal="center"/>
    </xf>
    <xf numFmtId="14" fontId="3" fillId="0" borderId="46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4" name="TextBox 3"/>
        <xdr:cNvSpPr txBox="1"/>
      </xdr:nvSpPr>
      <xdr:spPr>
        <a:xfrm>
          <a:off x="749427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52112</xdr:colOff>
      <xdr:row>15</xdr:row>
      <xdr:rowOff>212872</xdr:rowOff>
    </xdr:from>
    <xdr:ext cx="184731" cy="781111"/>
    <xdr:sp macro="" textlink="">
      <xdr:nvSpPr>
        <xdr:cNvPr id="3" name="Rectangle 2"/>
        <xdr:cNvSpPr/>
      </xdr:nvSpPr>
      <xdr:spPr>
        <a:xfrm>
          <a:off x="14639275" y="3273715"/>
          <a:ext cx="184731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4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26</xdr:col>
      <xdr:colOff>203341</xdr:colOff>
      <xdr:row>12</xdr:row>
      <xdr:rowOff>53511</xdr:rowOff>
    </xdr:from>
    <xdr:ext cx="2761181" cy="288961"/>
    <xdr:sp macro="" textlink="">
      <xdr:nvSpPr>
        <xdr:cNvPr id="4" name="Rectangle 3"/>
        <xdr:cNvSpPr/>
      </xdr:nvSpPr>
      <xdr:spPr>
        <a:xfrm>
          <a:off x="16010560" y="2493623"/>
          <a:ext cx="2761181" cy="28896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212654</xdr:colOff>
      <xdr:row>8</xdr:row>
      <xdr:rowOff>121902</xdr:rowOff>
    </xdr:from>
    <xdr:ext cx="184731" cy="342786"/>
    <xdr:sp macro="" textlink="">
      <xdr:nvSpPr>
        <xdr:cNvPr id="5" name="Rectangle 4"/>
        <xdr:cNvSpPr/>
      </xdr:nvSpPr>
      <xdr:spPr>
        <a:xfrm>
          <a:off x="3670229" y="1722102"/>
          <a:ext cx="18473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114753</xdr:colOff>
      <xdr:row>16</xdr:row>
      <xdr:rowOff>89797</xdr:rowOff>
    </xdr:from>
    <xdr:ext cx="3374179" cy="359698"/>
    <xdr:sp macro="" textlink="">
      <xdr:nvSpPr>
        <xdr:cNvPr id="6" name="Rectangle 5"/>
        <xdr:cNvSpPr/>
      </xdr:nvSpPr>
      <xdr:spPr>
        <a:xfrm>
          <a:off x="11041747" y="3364685"/>
          <a:ext cx="3374179" cy="35969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0</xdr:row>
          <xdr:rowOff>68580</xdr:rowOff>
        </xdr:from>
        <xdr:to>
          <xdr:col>9</xdr:col>
          <xdr:colOff>647700</xdr:colOff>
          <xdr:row>5</xdr:row>
          <xdr:rowOff>190500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618095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22860</xdr:rowOff>
        </xdr:from>
        <xdr:to>
          <xdr:col>10</xdr:col>
          <xdr:colOff>678180</xdr:colOff>
          <xdr:row>5</xdr:row>
          <xdr:rowOff>144780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0</xdr:row>
          <xdr:rowOff>30480</xdr:rowOff>
        </xdr:from>
        <xdr:to>
          <xdr:col>9</xdr:col>
          <xdr:colOff>655320</xdr:colOff>
          <xdr:row>5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464820</xdr:colOff>
      <xdr:row>12</xdr:row>
      <xdr:rowOff>182880</xdr:rowOff>
    </xdr:from>
    <xdr:ext cx="184731" cy="264560"/>
    <xdr:sp macro="" textlink="">
      <xdr:nvSpPr>
        <xdr:cNvPr id="2" name="TextBox 1"/>
        <xdr:cNvSpPr txBox="1"/>
      </xdr:nvSpPr>
      <xdr:spPr>
        <a:xfrm>
          <a:off x="7703820" y="2583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0</xdr:row>
          <xdr:rowOff>68580</xdr:rowOff>
        </xdr:from>
        <xdr:to>
          <xdr:col>9</xdr:col>
          <xdr:colOff>647700</xdr:colOff>
          <xdr:row>5</xdr:row>
          <xdr:rowOff>190500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0.5546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42343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10</v>
      </c>
      <c r="M7" s="76" t="s">
        <v>29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7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42331</v>
      </c>
      <c r="C10" s="82"/>
      <c r="D10" s="85">
        <v>0.33333333333333298</v>
      </c>
      <c r="E10" s="86"/>
      <c r="F10" s="87">
        <v>0.5</v>
      </c>
      <c r="G10" s="88"/>
      <c r="H10" s="87">
        <v>0.54166666666666696</v>
      </c>
      <c r="I10" s="88"/>
      <c r="J10" s="27">
        <v>0.70833333333333304</v>
      </c>
      <c r="K10" s="30">
        <f>(((F10-D10)+(J10-H10))*1440)/60</f>
        <v>7.9999999999999947</v>
      </c>
      <c r="L10" s="30"/>
      <c r="M10" s="30"/>
      <c r="N10" s="30"/>
      <c r="O10" s="30"/>
      <c r="P10" s="30"/>
      <c r="Q10" s="33">
        <f>SUM(K10:P10)</f>
        <v>7.9999999999999947</v>
      </c>
      <c r="S10" s="10"/>
    </row>
    <row r="11" spans="1:19" x14ac:dyDescent="0.3">
      <c r="A11" s="9" t="s">
        <v>15</v>
      </c>
      <c r="B11" s="82">
        <f>+B10+1</f>
        <v>42332</v>
      </c>
      <c r="C11" s="82"/>
      <c r="D11" s="85">
        <v>0.33333333333333298</v>
      </c>
      <c r="E11" s="86"/>
      <c r="F11" s="87">
        <v>0.5</v>
      </c>
      <c r="G11" s="88"/>
      <c r="H11" s="87">
        <v>0.54166666666666696</v>
      </c>
      <c r="I11" s="88"/>
      <c r="J11" s="27">
        <v>0.70833333333333304</v>
      </c>
      <c r="K11" s="30">
        <f t="shared" ref="K11:K12" si="0">(((F11-D11)+(J11-H11))*1440)/60-L11-N11-M11</f>
        <v>7.9999999999999947</v>
      </c>
      <c r="L11" s="30"/>
      <c r="M11" s="30"/>
      <c r="N11" s="30"/>
      <c r="O11" s="30"/>
      <c r="P11" s="30"/>
      <c r="Q11" s="33">
        <f>SUM(K11:P11)</f>
        <v>7.9999999999999947</v>
      </c>
      <c r="S11" s="10"/>
    </row>
    <row r="12" spans="1:19" x14ac:dyDescent="0.3">
      <c r="A12" s="9" t="s">
        <v>16</v>
      </c>
      <c r="B12" s="82">
        <f>+B11+1</f>
        <v>42333</v>
      </c>
      <c r="C12" s="82"/>
      <c r="D12" s="85">
        <v>0.34375</v>
      </c>
      <c r="E12" s="86"/>
      <c r="F12" s="87">
        <v>0.51041666666666596</v>
      </c>
      <c r="G12" s="88"/>
      <c r="H12" s="87">
        <v>0.54166666666666696</v>
      </c>
      <c r="I12" s="88"/>
      <c r="J12" s="27">
        <v>0.70833333333333304</v>
      </c>
      <c r="K12" s="30">
        <f t="shared" si="0"/>
        <v>7.9999999999999689</v>
      </c>
      <c r="L12" s="30"/>
      <c r="M12" s="30"/>
      <c r="N12" s="30"/>
      <c r="O12" s="30"/>
      <c r="P12" s="30"/>
      <c r="Q12" s="33">
        <f>SUM(K12:P12)</f>
        <v>7.9999999999999689</v>
      </c>
      <c r="S12" s="10"/>
    </row>
    <row r="13" spans="1:19" x14ac:dyDescent="0.3">
      <c r="A13" s="9" t="s">
        <v>17</v>
      </c>
      <c r="B13" s="82">
        <f>+B12+1</f>
        <v>42334</v>
      </c>
      <c r="C13" s="82"/>
      <c r="D13" s="85"/>
      <c r="E13" s="86"/>
      <c r="F13" s="87"/>
      <c r="G13" s="88"/>
      <c r="H13" s="87"/>
      <c r="I13" s="88"/>
      <c r="J13" s="27"/>
      <c r="K13" s="30">
        <f>(((F13-D13)+(J13-H13))*1440)/60-L13-M13</f>
        <v>0</v>
      </c>
      <c r="L13" s="30"/>
      <c r="M13" s="30"/>
      <c r="N13" s="30"/>
      <c r="O13" s="30"/>
      <c r="P13" s="30">
        <v>8</v>
      </c>
      <c r="Q13" s="33">
        <f>SUM(K13:P13)</f>
        <v>8</v>
      </c>
      <c r="S13" s="10"/>
    </row>
    <row r="14" spans="1:19" x14ac:dyDescent="0.3">
      <c r="A14" s="9" t="s">
        <v>18</v>
      </c>
      <c r="B14" s="82">
        <f>+B13+1</f>
        <v>42335</v>
      </c>
      <c r="C14" s="82"/>
      <c r="D14" s="85">
        <v>0.33333333333333298</v>
      </c>
      <c r="E14" s="86"/>
      <c r="F14" s="87">
        <v>0.52083333333333304</v>
      </c>
      <c r="G14" s="88"/>
      <c r="H14" s="87">
        <v>0.54166666666666696</v>
      </c>
      <c r="I14" s="88"/>
      <c r="J14" s="27">
        <v>0.70833333333333304</v>
      </c>
      <c r="K14" s="30">
        <f>(((F14-D14)+(J14-H14))*1440)/60-L14</f>
        <v>7.9999999999999876</v>
      </c>
      <c r="L14" s="30">
        <v>0.5</v>
      </c>
      <c r="M14" s="30"/>
      <c r="N14" s="30"/>
      <c r="O14" s="30"/>
      <c r="P14" s="30"/>
      <c r="Q14" s="33">
        <f>SUM(K14:P14)</f>
        <v>8.4999999999999876</v>
      </c>
      <c r="S14" s="10"/>
    </row>
    <row r="15" spans="1:19" ht="16.2" thickBot="1" x14ac:dyDescent="0.35">
      <c r="A15" s="11" t="s">
        <v>19</v>
      </c>
      <c r="B15" s="82"/>
      <c r="C15" s="82"/>
      <c r="D15" s="85"/>
      <c r="E15" s="86"/>
      <c r="F15" s="87"/>
      <c r="G15" s="88"/>
      <c r="H15" s="89"/>
      <c r="I15" s="90"/>
      <c r="J15" s="12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83"/>
      <c r="E16" s="84"/>
      <c r="F16" s="83"/>
      <c r="G16" s="84"/>
      <c r="H16" s="83"/>
      <c r="I16" s="84"/>
      <c r="J16" s="13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42338</v>
      </c>
      <c r="C17" s="82"/>
      <c r="D17" s="85">
        <v>0.33333333333333298</v>
      </c>
      <c r="E17" s="86"/>
      <c r="F17" s="87">
        <v>0.52083333333333304</v>
      </c>
      <c r="G17" s="88"/>
      <c r="H17" s="87">
        <v>0.5625</v>
      </c>
      <c r="I17" s="88"/>
      <c r="J17" s="27">
        <v>0.70833333333333304</v>
      </c>
      <c r="K17" s="30">
        <f>(((F17-D17)+(J17-H17))*1440)/60</f>
        <v>7.9999999999999947</v>
      </c>
      <c r="L17" s="30"/>
      <c r="M17" s="30"/>
      <c r="N17" s="30"/>
      <c r="O17" s="30"/>
      <c r="P17" s="30"/>
      <c r="Q17" s="33">
        <f>SUM(K17:P17)</f>
        <v>7.9999999999999947</v>
      </c>
      <c r="S17" s="10"/>
    </row>
    <row r="18" spans="1:19" x14ac:dyDescent="0.3">
      <c r="A18" s="9" t="s">
        <v>15</v>
      </c>
      <c r="B18" s="82">
        <f t="shared" ref="B18:B21" si="1">+B17+1</f>
        <v>42339</v>
      </c>
      <c r="C18" s="82"/>
      <c r="D18" s="85"/>
      <c r="E18" s="86"/>
      <c r="F18" s="87"/>
      <c r="G18" s="88"/>
      <c r="H18" s="87"/>
      <c r="I18" s="88"/>
      <c r="J18" s="27"/>
      <c r="K18" s="30">
        <f t="shared" ref="K18" si="2">(((F18-D18)+(J18-H18))*1440)/60-L18-N18-M18</f>
        <v>0</v>
      </c>
      <c r="L18" s="30"/>
      <c r="M18" s="30"/>
      <c r="N18" s="30"/>
      <c r="O18" s="30">
        <v>8</v>
      </c>
      <c r="P18" s="30"/>
      <c r="Q18" s="33">
        <f t="shared" ref="Q18:Q21" si="3">SUM(K18:P18)</f>
        <v>8</v>
      </c>
      <c r="S18" s="10"/>
    </row>
    <row r="19" spans="1:19" x14ac:dyDescent="0.3">
      <c r="A19" s="9" t="s">
        <v>16</v>
      </c>
      <c r="B19" s="82">
        <f t="shared" si="1"/>
        <v>42340</v>
      </c>
      <c r="C19" s="82"/>
      <c r="D19" s="85">
        <v>0.34375</v>
      </c>
      <c r="E19" s="86"/>
      <c r="F19" s="87">
        <v>0.51041666666666596</v>
      </c>
      <c r="G19" s="88"/>
      <c r="H19" s="87">
        <v>0.54166666666666696</v>
      </c>
      <c r="I19" s="88"/>
      <c r="J19" s="27">
        <v>0.70833333333333304</v>
      </c>
      <c r="K19" s="30">
        <f>(((F19-D19)+(J19-H19))*1440)/60-L19-N19-M19-O19</f>
        <v>7.9999999999999689</v>
      </c>
      <c r="L19" s="30"/>
      <c r="M19" s="30"/>
      <c r="N19" s="30"/>
      <c r="O19" s="30"/>
      <c r="P19" s="30"/>
      <c r="Q19" s="33">
        <f t="shared" si="3"/>
        <v>7.9999999999999689</v>
      </c>
      <c r="S19" s="10"/>
    </row>
    <row r="20" spans="1:19" x14ac:dyDescent="0.3">
      <c r="A20" s="9" t="s">
        <v>17</v>
      </c>
      <c r="B20" s="82">
        <f t="shared" si="1"/>
        <v>42341</v>
      </c>
      <c r="C20" s="82"/>
      <c r="D20" s="85">
        <v>0.33333333333333298</v>
      </c>
      <c r="E20" s="86"/>
      <c r="F20" s="87">
        <v>0.5</v>
      </c>
      <c r="G20" s="88"/>
      <c r="H20" s="87">
        <v>0.52083333333333304</v>
      </c>
      <c r="I20" s="88"/>
      <c r="J20" s="28">
        <v>0.70833333333333304</v>
      </c>
      <c r="K20" s="30">
        <f>(((F20-D20)+(J20-H20))*1440)/60-L20-M20</f>
        <v>8.0000000000000089</v>
      </c>
      <c r="L20" s="30">
        <v>0.5</v>
      </c>
      <c r="M20" s="30"/>
      <c r="N20" s="30"/>
      <c r="O20" s="30"/>
      <c r="P20" s="30"/>
      <c r="Q20" s="33">
        <f t="shared" si="3"/>
        <v>8.5000000000000089</v>
      </c>
      <c r="S20" s="10"/>
    </row>
    <row r="21" spans="1:19" x14ac:dyDescent="0.3">
      <c r="A21" s="9" t="s">
        <v>18</v>
      </c>
      <c r="B21" s="82">
        <f t="shared" si="1"/>
        <v>42342</v>
      </c>
      <c r="C21" s="82"/>
      <c r="D21" s="87">
        <v>0.33333333333333298</v>
      </c>
      <c r="E21" s="88"/>
      <c r="F21" s="87">
        <v>0.52083333333333304</v>
      </c>
      <c r="G21" s="88"/>
      <c r="H21" s="87">
        <v>0.5625</v>
      </c>
      <c r="I21" s="88"/>
      <c r="J21" s="28">
        <v>0.70833333333333304</v>
      </c>
      <c r="K21" s="30">
        <f>(((F21-D21)+(J21-H21))*1440)/60</f>
        <v>7.9999999999999947</v>
      </c>
      <c r="L21" s="30"/>
      <c r="M21" s="40"/>
      <c r="N21" s="30"/>
      <c r="O21" s="30"/>
      <c r="P21" s="30"/>
      <c r="Q21" s="33">
        <f t="shared" si="3"/>
        <v>7.9999999999999947</v>
      </c>
      <c r="S21" s="10"/>
    </row>
    <row r="22" spans="1:19" ht="16.2" thickBot="1" x14ac:dyDescent="0.35">
      <c r="A22" s="14" t="s">
        <v>19</v>
      </c>
      <c r="B22" s="100"/>
      <c r="C22" s="100"/>
      <c r="D22" s="101"/>
      <c r="E22" s="102"/>
      <c r="F22" s="101"/>
      <c r="G22" s="102"/>
      <c r="H22" s="103"/>
      <c r="I22" s="104"/>
      <c r="J22" s="15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4">SUM(K9:K22)</f>
        <v>63.999999999999908</v>
      </c>
      <c r="L23" s="44">
        <f>SUM(L9:L22)</f>
        <v>1</v>
      </c>
      <c r="M23" s="44">
        <f t="shared" si="4"/>
        <v>0</v>
      </c>
      <c r="N23" s="44">
        <f t="shared" si="4"/>
        <v>0</v>
      </c>
      <c r="O23" s="44">
        <f t="shared" si="4"/>
        <v>8</v>
      </c>
      <c r="P23" s="44">
        <f t="shared" si="4"/>
        <v>8</v>
      </c>
      <c r="Q23" s="45">
        <f t="shared" si="4"/>
        <v>80.999999999999915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>
        <v>42339</v>
      </c>
      <c r="B28" s="85"/>
      <c r="C28" s="86"/>
      <c r="D28" s="85"/>
      <c r="E28" s="86"/>
      <c r="F28" s="94" t="s">
        <v>34</v>
      </c>
      <c r="G28" s="95"/>
      <c r="H28" s="94"/>
      <c r="I28" s="96"/>
      <c r="J28" s="97" t="s">
        <v>33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97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42342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L62" s="25">
        <v>0.59375</v>
      </c>
    </row>
    <row r="63" spans="11:12" x14ac:dyDescent="0.3">
      <c r="L63" s="25">
        <v>0.60416666666666596</v>
      </c>
    </row>
    <row r="64" spans="11:12" x14ac:dyDescent="0.3">
      <c r="L64" s="25">
        <v>0.61458333333333304</v>
      </c>
    </row>
    <row r="65" spans="12:12" x14ac:dyDescent="0.3">
      <c r="L65" s="25">
        <v>0.625</v>
      </c>
    </row>
    <row r="66" spans="12:12" x14ac:dyDescent="0.3">
      <c r="L66" s="25">
        <v>0.63541666666666596</v>
      </c>
    </row>
    <row r="67" spans="12:12" x14ac:dyDescent="0.3">
      <c r="L67" s="25">
        <v>0.64583333333333304</v>
      </c>
    </row>
    <row r="68" spans="12:12" x14ac:dyDescent="0.3">
      <c r="L68" s="25">
        <v>0.656249999999999</v>
      </c>
    </row>
    <row r="69" spans="12:12" x14ac:dyDescent="0.3">
      <c r="L69" s="25">
        <v>0.66666666666666596</v>
      </c>
    </row>
    <row r="70" spans="12:12" x14ac:dyDescent="0.3">
      <c r="L70" s="25">
        <v>0.67708333333333304</v>
      </c>
    </row>
    <row r="71" spans="12:12" x14ac:dyDescent="0.3">
      <c r="L71" s="25">
        <v>0.687499999999999</v>
      </c>
    </row>
    <row r="72" spans="12:12" x14ac:dyDescent="0.3">
      <c r="L72" s="25">
        <v>0.69791666666666596</v>
      </c>
    </row>
    <row r="73" spans="12:12" x14ac:dyDescent="0.3">
      <c r="L73" s="25">
        <v>0.70833333333333304</v>
      </c>
    </row>
    <row r="74" spans="12:12" x14ac:dyDescent="0.3">
      <c r="L74" s="25">
        <v>0.718749999999999</v>
      </c>
    </row>
    <row r="75" spans="12:12" x14ac:dyDescent="0.3">
      <c r="L75" s="25">
        <v>0.72916666666666596</v>
      </c>
    </row>
    <row r="76" spans="12:12" x14ac:dyDescent="0.3">
      <c r="L76" s="25">
        <v>0.73958333333333304</v>
      </c>
    </row>
    <row r="77" spans="12:12" x14ac:dyDescent="0.3">
      <c r="L77" s="25">
        <v>0.749999999999999</v>
      </c>
    </row>
    <row r="78" spans="12:12" x14ac:dyDescent="0.3">
      <c r="L78" s="25">
        <v>0.76041666666666596</v>
      </c>
    </row>
    <row r="79" spans="12:12" x14ac:dyDescent="0.3">
      <c r="L79" s="25">
        <v>0.77083333333333204</v>
      </c>
    </row>
    <row r="80" spans="12:12" x14ac:dyDescent="0.3">
      <c r="L80" s="25">
        <v>0.781249999999999</v>
      </c>
    </row>
    <row r="81" spans="12:12" x14ac:dyDescent="0.3">
      <c r="L81" s="25">
        <v>0.79166666666666596</v>
      </c>
    </row>
  </sheetData>
  <mergeCells count="107"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B14:C14"/>
    <mergeCell ref="D14:E14"/>
    <mergeCell ref="F14:G14"/>
    <mergeCell ref="H14:I14"/>
    <mergeCell ref="B15:C15"/>
    <mergeCell ref="D15:E15"/>
    <mergeCell ref="F15:G15"/>
    <mergeCell ref="H15:I15"/>
    <mergeCell ref="D17:E17"/>
    <mergeCell ref="F17:G17"/>
    <mergeCell ref="H17:I17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</mergeCells>
  <dataValidations count="2">
    <dataValidation type="list" allowBlank="1" showInputMessage="1" showErrorMessage="1" sqref="E20:E21 E10:E18 D10:D21">
      <formula1>$K$45:$K$61</formula1>
    </dataValidation>
    <dataValidation type="list" allowBlank="1" showInputMessage="1" showErrorMessage="1" sqref="J10:J21 F10:F21 I10:I18 H10:H21 G20:G21 G10:G18 I20:I21">
      <formula1>$L$45:$L$81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tabSelected="1" zoomScale="89" zoomScaleNormal="89" workbookViewId="0">
      <selection activeCell="K42" sqref="K42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6" width="11.109375" style="2" customWidth="1"/>
    <col min="17" max="17" width="10.5546875" style="2" customWidth="1"/>
    <col min="18" max="18" width="11.6640625" style="2" customWidth="1"/>
    <col min="19" max="16384" width="9.109375" style="2"/>
  </cols>
  <sheetData>
    <row r="1" spans="1:20" x14ac:dyDescent="0.3">
      <c r="A1" s="1" t="s">
        <v>0</v>
      </c>
      <c r="B1" s="1"/>
      <c r="D1" s="3"/>
      <c r="E1" s="3"/>
      <c r="N1" s="4" t="s">
        <v>2</v>
      </c>
      <c r="O1" s="66">
        <v>42833</v>
      </c>
      <c r="P1" s="66"/>
      <c r="Q1" s="66"/>
      <c r="R1" s="66"/>
    </row>
    <row r="3" spans="1:20" x14ac:dyDescent="0.3">
      <c r="A3" s="67"/>
      <c r="B3" s="67"/>
      <c r="D3" s="3"/>
      <c r="E3" s="3"/>
    </row>
    <row r="4" spans="1:20" x14ac:dyDescent="0.3">
      <c r="A4" s="1" t="s">
        <v>3</v>
      </c>
      <c r="D4" s="5" t="s">
        <v>4</v>
      </c>
      <c r="E4" s="6"/>
    </row>
    <row r="5" spans="1:20" x14ac:dyDescent="0.3">
      <c r="O5" s="16" t="s">
        <v>49</v>
      </c>
      <c r="P5" s="16"/>
    </row>
    <row r="6" spans="1:20" ht="16.2" thickBot="1" x14ac:dyDescent="0.35">
      <c r="K6" s="57" t="s">
        <v>50</v>
      </c>
      <c r="L6" s="16" t="s">
        <v>53</v>
      </c>
      <c r="M6" s="16">
        <v>65</v>
      </c>
      <c r="N6" s="16">
        <v>61</v>
      </c>
      <c r="O6" s="16" t="s">
        <v>51</v>
      </c>
      <c r="P6" s="16">
        <v>62</v>
      </c>
      <c r="Q6" s="16">
        <v>63</v>
      </c>
    </row>
    <row r="7" spans="1:20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63" t="s">
        <v>52</v>
      </c>
      <c r="Q7" s="76" t="s">
        <v>27</v>
      </c>
      <c r="R7" s="80" t="s">
        <v>12</v>
      </c>
    </row>
    <row r="8" spans="1:20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64" t="s">
        <v>27</v>
      </c>
      <c r="Q8" s="77"/>
      <c r="R8" s="81"/>
    </row>
    <row r="9" spans="1:20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>
        <f t="shared" ref="K9" si="0">(((F9-D9)+(J9-H9))*1440)/60-L9</f>
        <v>0</v>
      </c>
      <c r="L9" s="30"/>
      <c r="M9" s="30"/>
      <c r="N9" s="31"/>
      <c r="O9" s="32"/>
      <c r="P9" s="32"/>
      <c r="Q9" s="32"/>
      <c r="R9" s="33"/>
    </row>
    <row r="10" spans="1:20" x14ac:dyDescent="0.3">
      <c r="A10" s="9" t="s">
        <v>14</v>
      </c>
      <c r="B10" s="82">
        <f>O1-12</f>
        <v>42821</v>
      </c>
      <c r="C10" s="82"/>
      <c r="D10" s="87">
        <v>0.33333333333333298</v>
      </c>
      <c r="E10" s="88"/>
      <c r="F10" s="87">
        <v>0.5</v>
      </c>
      <c r="G10" s="88"/>
      <c r="H10" s="87">
        <v>0.54166666666666696</v>
      </c>
      <c r="I10" s="88"/>
      <c r="J10" s="28">
        <v>0.70833333333333304</v>
      </c>
      <c r="K10" s="30">
        <f>(((F10-D10)+(J10-H10))*1440)/60-L10</f>
        <v>7.9999999999999947</v>
      </c>
      <c r="L10" s="30"/>
      <c r="M10" s="30"/>
      <c r="N10" s="30"/>
      <c r="O10" s="30"/>
      <c r="P10" s="30"/>
      <c r="Q10" s="30"/>
      <c r="R10" s="33">
        <f>SUM(K10:Q10)</f>
        <v>7.9999999999999947</v>
      </c>
      <c r="T10" s="10"/>
    </row>
    <row r="11" spans="1:20" x14ac:dyDescent="0.3">
      <c r="A11" s="9" t="s">
        <v>15</v>
      </c>
      <c r="B11" s="122">
        <f>+B10+1</f>
        <v>42822</v>
      </c>
      <c r="C11" s="122"/>
      <c r="D11" s="87">
        <v>0.33333333333333298</v>
      </c>
      <c r="E11" s="88"/>
      <c r="F11" s="87">
        <v>0.5</v>
      </c>
      <c r="G11" s="88"/>
      <c r="H11" s="87">
        <v>0.54166666666666696</v>
      </c>
      <c r="I11" s="88"/>
      <c r="J11" s="28">
        <v>0.70833333333333304</v>
      </c>
      <c r="K11" s="30">
        <f t="shared" ref="K11:K14" si="1">(((F11-D11)+(J11-H11))*1440)/60-L11</f>
        <v>7.9999999999999947</v>
      </c>
      <c r="L11" s="30"/>
      <c r="M11" s="30"/>
      <c r="N11" s="30"/>
      <c r="O11" s="30"/>
      <c r="P11" s="30"/>
      <c r="Q11" s="30"/>
      <c r="R11" s="33">
        <f>SUM(K11:Q11)</f>
        <v>7.9999999999999947</v>
      </c>
      <c r="S11" s="1"/>
      <c r="T11" s="10"/>
    </row>
    <row r="12" spans="1:20" x14ac:dyDescent="0.3">
      <c r="A12" s="9" t="s">
        <v>16</v>
      </c>
      <c r="B12" s="122">
        <f>+B11+1</f>
        <v>42823</v>
      </c>
      <c r="C12" s="122"/>
      <c r="D12" s="87">
        <v>0.33333333333333298</v>
      </c>
      <c r="E12" s="88"/>
      <c r="F12" s="87">
        <v>0.5</v>
      </c>
      <c r="G12" s="88"/>
      <c r="H12" s="87">
        <v>0.54166666666666696</v>
      </c>
      <c r="I12" s="88"/>
      <c r="J12" s="60">
        <v>0.70833333333333304</v>
      </c>
      <c r="K12" s="30">
        <f t="shared" si="1"/>
        <v>7.9999999999999947</v>
      </c>
      <c r="L12" s="30"/>
      <c r="M12" s="30"/>
      <c r="N12" s="30"/>
      <c r="O12" s="30"/>
      <c r="P12" s="30"/>
      <c r="Q12" s="30"/>
      <c r="R12" s="33">
        <f>SUM(K12:Q12)</f>
        <v>7.9999999999999947</v>
      </c>
      <c r="T12" s="10"/>
    </row>
    <row r="13" spans="1:20" x14ac:dyDescent="0.3">
      <c r="A13" s="9" t="s">
        <v>17</v>
      </c>
      <c r="B13" s="122">
        <f>+B12+1</f>
        <v>42824</v>
      </c>
      <c r="C13" s="12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 t="shared" si="1"/>
        <v>7.9999999999999947</v>
      </c>
      <c r="L13" s="30"/>
      <c r="M13" s="30"/>
      <c r="N13" s="30"/>
      <c r="O13" s="30"/>
      <c r="P13" s="30"/>
      <c r="Q13" s="30"/>
      <c r="R13" s="33">
        <f>SUM(K13:Q13)</f>
        <v>7.9999999999999947</v>
      </c>
      <c r="T13" s="10"/>
    </row>
    <row r="14" spans="1:20" x14ac:dyDescent="0.3">
      <c r="A14" s="9" t="s">
        <v>18</v>
      </c>
      <c r="B14" s="122">
        <f>+B13+1</f>
        <v>42825</v>
      </c>
      <c r="C14" s="122"/>
      <c r="D14" s="87">
        <v>0.33333333333333298</v>
      </c>
      <c r="E14" s="88"/>
      <c r="F14" s="87">
        <v>0.5</v>
      </c>
      <c r="G14" s="88"/>
      <c r="H14" s="87">
        <v>0.54166666666666696</v>
      </c>
      <c r="I14" s="88"/>
      <c r="J14" s="28">
        <v>0.70833333333333304</v>
      </c>
      <c r="K14" s="30">
        <f t="shared" si="1"/>
        <v>7.9999999999999947</v>
      </c>
      <c r="L14" s="30"/>
      <c r="M14" s="30"/>
      <c r="N14" s="30"/>
      <c r="O14" s="30"/>
      <c r="P14" s="30"/>
      <c r="Q14" s="30"/>
      <c r="R14" s="33">
        <f>SUM(K14:Q14)</f>
        <v>7.9999999999999947</v>
      </c>
      <c r="T14" s="10"/>
    </row>
    <row r="15" spans="1:20" ht="16.2" thickBot="1" x14ac:dyDescent="0.35">
      <c r="A15" s="11" t="s">
        <v>19</v>
      </c>
      <c r="B15" s="122"/>
      <c r="C15" s="122"/>
      <c r="D15" s="87"/>
      <c r="E15" s="88"/>
      <c r="F15" s="87"/>
      <c r="G15" s="88"/>
      <c r="H15" s="120"/>
      <c r="I15" s="121"/>
      <c r="J15" s="47"/>
      <c r="K15" s="35">
        <f t="shared" ref="K15:K22" si="2">(((F15-D15)+(J15-H15))*1440)/60-L15</f>
        <v>0</v>
      </c>
      <c r="L15" s="35"/>
      <c r="M15" s="35"/>
      <c r="N15" s="34"/>
      <c r="O15" s="35"/>
      <c r="P15" s="35"/>
      <c r="Q15" s="35"/>
      <c r="R15" s="36"/>
      <c r="T15" s="10"/>
    </row>
    <row r="16" spans="1:20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0">
        <f t="shared" si="2"/>
        <v>0</v>
      </c>
      <c r="L16" s="38"/>
      <c r="M16" s="38"/>
      <c r="N16" s="37"/>
      <c r="O16" s="38"/>
      <c r="P16" s="38"/>
      <c r="Q16" s="38"/>
      <c r="R16" s="39"/>
      <c r="T16" s="10"/>
    </row>
    <row r="17" spans="1:20" x14ac:dyDescent="0.3">
      <c r="A17" s="9" t="s">
        <v>14</v>
      </c>
      <c r="B17" s="122">
        <f>B14+3</f>
        <v>42828</v>
      </c>
      <c r="C17" s="122"/>
      <c r="D17" s="87">
        <v>0.33333333333333298</v>
      </c>
      <c r="E17" s="88"/>
      <c r="F17" s="87">
        <v>0.5</v>
      </c>
      <c r="G17" s="88"/>
      <c r="H17" s="87">
        <v>0.54166666666666696</v>
      </c>
      <c r="I17" s="88"/>
      <c r="J17" s="28">
        <v>0.70833333333333304</v>
      </c>
      <c r="K17" s="30">
        <f t="shared" si="2"/>
        <v>7.9999999999999947</v>
      </c>
      <c r="L17" s="30"/>
      <c r="M17" s="30"/>
      <c r="N17" s="30"/>
      <c r="O17" s="30"/>
      <c r="P17" s="30"/>
      <c r="Q17" s="30"/>
      <c r="R17" s="33">
        <f>SUM(K17:Q17)</f>
        <v>7.9999999999999947</v>
      </c>
      <c r="T17" s="10"/>
    </row>
    <row r="18" spans="1:20" ht="15.75" customHeight="1" x14ac:dyDescent="0.3">
      <c r="A18" s="9" t="s">
        <v>15</v>
      </c>
      <c r="B18" s="122">
        <f>+B17+1</f>
        <v>42829</v>
      </c>
      <c r="C18" s="122"/>
      <c r="D18" s="87">
        <v>0.33333333333333298</v>
      </c>
      <c r="E18" s="88"/>
      <c r="F18" s="87">
        <v>0.5</v>
      </c>
      <c r="G18" s="88"/>
      <c r="H18" s="87">
        <v>0.54166666666666696</v>
      </c>
      <c r="I18" s="88"/>
      <c r="J18" s="28">
        <v>0.70833333333333304</v>
      </c>
      <c r="K18" s="30">
        <f t="shared" si="2"/>
        <v>7.9999999999999947</v>
      </c>
      <c r="L18" s="30"/>
      <c r="M18" s="30"/>
      <c r="N18" s="30"/>
      <c r="O18" s="30"/>
      <c r="P18" s="30"/>
      <c r="Q18" s="30"/>
      <c r="R18" s="33">
        <f t="shared" ref="R18:R21" si="3">SUM(K18:Q18)</f>
        <v>7.9999999999999947</v>
      </c>
      <c r="T18" s="10"/>
    </row>
    <row r="19" spans="1:20" ht="15.75" customHeight="1" x14ac:dyDescent="0.3">
      <c r="A19" s="9" t="s">
        <v>16</v>
      </c>
      <c r="B19" s="122">
        <f>+B18+1</f>
        <v>42830</v>
      </c>
      <c r="C19" s="122"/>
      <c r="D19" s="87">
        <v>0.33333333333333298</v>
      </c>
      <c r="E19" s="88"/>
      <c r="F19" s="87">
        <v>0.5</v>
      </c>
      <c r="G19" s="88"/>
      <c r="H19" s="87">
        <v>0.54166666666666696</v>
      </c>
      <c r="I19" s="88"/>
      <c r="J19" s="28">
        <v>0.70833333333333304</v>
      </c>
      <c r="K19" s="30">
        <f t="shared" si="2"/>
        <v>7.9999999999999947</v>
      </c>
      <c r="L19" s="30"/>
      <c r="M19" s="30"/>
      <c r="N19" s="30"/>
      <c r="O19" s="30"/>
      <c r="P19" s="30"/>
      <c r="Q19" s="30"/>
      <c r="R19" s="33">
        <f t="shared" si="3"/>
        <v>7.9999999999999947</v>
      </c>
      <c r="T19" s="10"/>
    </row>
    <row r="20" spans="1:20" ht="15.75" customHeight="1" x14ac:dyDescent="0.4">
      <c r="A20" s="9" t="s">
        <v>17</v>
      </c>
      <c r="B20" s="122">
        <f>+B19+1</f>
        <v>42831</v>
      </c>
      <c r="C20" s="122"/>
      <c r="D20" s="87">
        <v>0.33333333333333298</v>
      </c>
      <c r="E20" s="88"/>
      <c r="F20" s="87">
        <v>0.5</v>
      </c>
      <c r="G20" s="88"/>
      <c r="H20" s="87">
        <v>0.54166666666666696</v>
      </c>
      <c r="I20" s="88"/>
      <c r="J20" s="28">
        <v>0.70833333333333304</v>
      </c>
      <c r="K20" s="30">
        <f t="shared" si="2"/>
        <v>7.9999999999999947</v>
      </c>
      <c r="L20" s="30"/>
      <c r="M20" s="30"/>
      <c r="N20" s="30"/>
      <c r="O20" s="30"/>
      <c r="P20" s="30"/>
      <c r="Q20" s="30"/>
      <c r="R20" s="33">
        <f t="shared" si="3"/>
        <v>7.9999999999999947</v>
      </c>
      <c r="T20" s="61"/>
    </row>
    <row r="21" spans="1:20" x14ac:dyDescent="0.3">
      <c r="A21" s="9" t="s">
        <v>18</v>
      </c>
      <c r="B21" s="122">
        <f>+B20+1</f>
        <v>42832</v>
      </c>
      <c r="C21" s="122"/>
      <c r="D21" s="87">
        <v>0.33333333333333298</v>
      </c>
      <c r="E21" s="88"/>
      <c r="F21" s="87">
        <v>0.5</v>
      </c>
      <c r="G21" s="88"/>
      <c r="H21" s="87">
        <v>0.54166666666666696</v>
      </c>
      <c r="I21" s="88"/>
      <c r="J21" s="28">
        <v>0.70833333333333304</v>
      </c>
      <c r="K21" s="30">
        <f t="shared" si="2"/>
        <v>7.9999999999999947</v>
      </c>
      <c r="L21" s="30"/>
      <c r="M21" s="40"/>
      <c r="N21" s="30"/>
      <c r="O21" s="30"/>
      <c r="P21" s="30"/>
      <c r="Q21" s="30"/>
      <c r="R21" s="33">
        <f t="shared" si="3"/>
        <v>7.9999999999999947</v>
      </c>
      <c r="T21" s="10"/>
    </row>
    <row r="22" spans="1:20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30">
        <f t="shared" si="2"/>
        <v>0</v>
      </c>
      <c r="L22" s="42"/>
      <c r="M22" s="42"/>
      <c r="N22" s="41"/>
      <c r="O22" s="42"/>
      <c r="P22" s="42"/>
      <c r="Q22" s="42"/>
      <c r="R22" s="43"/>
      <c r="T22" s="10"/>
    </row>
    <row r="23" spans="1:20" ht="16.2" thickBot="1" x14ac:dyDescent="0.35">
      <c r="J23" s="29" t="s">
        <v>20</v>
      </c>
      <c r="K23" s="44">
        <f>SUM(K9:K22)</f>
        <v>79.999999999999943</v>
      </c>
      <c r="L23" s="44">
        <f>SUM(L9:L22)</f>
        <v>0</v>
      </c>
      <c r="M23" s="44">
        <f t="shared" ref="M23:R23" si="4">SUM(M9:M22)</f>
        <v>0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5">
        <f t="shared" si="4"/>
        <v>79.999999999999943</v>
      </c>
      <c r="T23" s="10"/>
    </row>
    <row r="24" spans="1:20" x14ac:dyDescent="0.3">
      <c r="A24" s="26"/>
      <c r="B24" s="26"/>
      <c r="C24" s="26"/>
      <c r="O24" s="16" t="s">
        <v>28</v>
      </c>
      <c r="P24" s="16"/>
      <c r="R24" s="10"/>
    </row>
    <row r="25" spans="1:20" ht="16.2" thickBot="1" x14ac:dyDescent="0.35">
      <c r="N25" s="26"/>
      <c r="O25" s="10"/>
      <c r="P25" s="10"/>
    </row>
    <row r="26" spans="1:20" ht="16.2" thickBot="1" x14ac:dyDescent="0.35">
      <c r="A26" s="17" t="s">
        <v>21</v>
      </c>
      <c r="B26" s="18"/>
      <c r="C26" s="18"/>
      <c r="D26" s="18"/>
      <c r="E26" s="19"/>
    </row>
    <row r="27" spans="1:20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2"/>
      <c r="R27" s="93"/>
    </row>
    <row r="28" spans="1:20" x14ac:dyDescent="0.3">
      <c r="A28" s="65"/>
      <c r="B28" s="129"/>
      <c r="C28" s="130"/>
      <c r="D28" s="129"/>
      <c r="E28" s="130"/>
      <c r="F28" s="131"/>
      <c r="G28" s="132"/>
      <c r="H28" s="131"/>
      <c r="I28" s="133"/>
      <c r="J28" s="134"/>
      <c r="K28" s="135"/>
      <c r="L28" s="135"/>
      <c r="M28" s="135"/>
      <c r="N28" s="135"/>
      <c r="O28" s="135"/>
      <c r="P28" s="135"/>
      <c r="Q28" s="135"/>
      <c r="R28" s="136"/>
    </row>
    <row r="29" spans="1:20" x14ac:dyDescent="0.3">
      <c r="A29" s="58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8"/>
      <c r="R29" s="99"/>
    </row>
    <row r="30" spans="1:20" x14ac:dyDescent="0.3">
      <c r="A30" s="58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8"/>
      <c r="R30" s="99"/>
    </row>
    <row r="31" spans="1:20" x14ac:dyDescent="0.3">
      <c r="A31" s="58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8"/>
      <c r="R31" s="99"/>
    </row>
    <row r="32" spans="1:20" x14ac:dyDescent="0.3">
      <c r="A32" s="58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8"/>
      <c r="R32" s="99"/>
    </row>
    <row r="33" spans="1:18" ht="16.2" thickBot="1" x14ac:dyDescent="0.35">
      <c r="A33" s="59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8"/>
      <c r="R33" s="99"/>
    </row>
    <row r="35" spans="1:18" ht="16.8" x14ac:dyDescent="0.4">
      <c r="A35" s="23"/>
      <c r="B35" s="24"/>
      <c r="C35" s="24"/>
      <c r="D35" s="24"/>
      <c r="F35" s="113">
        <f>O1-1</f>
        <v>42832</v>
      </c>
      <c r="G35" s="113"/>
      <c r="H35" s="113"/>
      <c r="J35" s="24"/>
      <c r="K35" s="24"/>
      <c r="L35" s="24"/>
      <c r="N35" s="24"/>
      <c r="O35" s="24"/>
      <c r="P35" s="62"/>
    </row>
    <row r="36" spans="1:18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39" spans="1:18" x14ac:dyDescent="0.3">
      <c r="K39" s="25"/>
    </row>
    <row r="40" spans="1:18" x14ac:dyDescent="0.3">
      <c r="K40" s="25"/>
    </row>
    <row r="41" spans="1:18" x14ac:dyDescent="0.3">
      <c r="K41" s="25"/>
    </row>
    <row r="42" spans="1:18" x14ac:dyDescent="0.3">
      <c r="K42" s="25">
        <v>0</v>
      </c>
    </row>
    <row r="43" spans="1:18" x14ac:dyDescent="0.3">
      <c r="K43" s="25">
        <v>1.0416666666666666E-2</v>
      </c>
    </row>
    <row r="44" spans="1:18" x14ac:dyDescent="0.3">
      <c r="K44" s="25">
        <v>2.0833333333333332E-2</v>
      </c>
    </row>
    <row r="45" spans="1:18" x14ac:dyDescent="0.3">
      <c r="K45" s="25">
        <v>3.125E-2</v>
      </c>
    </row>
    <row r="46" spans="1:18" x14ac:dyDescent="0.3">
      <c r="K46" s="25">
        <v>4.1666666666666664E-2</v>
      </c>
    </row>
    <row r="47" spans="1:18" x14ac:dyDescent="0.3">
      <c r="K47" s="25">
        <v>5.2083333333333336E-2</v>
      </c>
    </row>
    <row r="48" spans="1:18" x14ac:dyDescent="0.3">
      <c r="K48" s="25">
        <v>6.25E-2</v>
      </c>
    </row>
    <row r="49" spans="11:11" x14ac:dyDescent="0.3">
      <c r="K49" s="25">
        <v>7.2916666666666671E-2</v>
      </c>
    </row>
    <row r="50" spans="11:11" x14ac:dyDescent="0.3">
      <c r="K50" s="25">
        <v>8.3333333333333329E-2</v>
      </c>
    </row>
    <row r="51" spans="11:11" x14ac:dyDescent="0.3">
      <c r="K51" s="25">
        <v>9.375E-2</v>
      </c>
    </row>
    <row r="52" spans="11:11" x14ac:dyDescent="0.3">
      <c r="K52" s="25">
        <v>0.10416666666666667</v>
      </c>
    </row>
    <row r="53" spans="11:11" x14ac:dyDescent="0.3">
      <c r="K53" s="25">
        <v>0.11458333333333333</v>
      </c>
    </row>
    <row r="54" spans="11:11" x14ac:dyDescent="0.3">
      <c r="K54" s="25">
        <v>0.125</v>
      </c>
    </row>
    <row r="55" spans="11:11" x14ac:dyDescent="0.3">
      <c r="K55" s="25">
        <v>0.13541666666666666</v>
      </c>
    </row>
    <row r="56" spans="11:11" x14ac:dyDescent="0.3">
      <c r="K56" s="25">
        <v>0.14583333333333334</v>
      </c>
    </row>
    <row r="57" spans="11:11" x14ac:dyDescent="0.3">
      <c r="K57" s="25">
        <v>0.15625</v>
      </c>
    </row>
    <row r="58" spans="11:11" x14ac:dyDescent="0.3">
      <c r="K58" s="25">
        <v>0.16666666666666666</v>
      </c>
    </row>
    <row r="59" spans="11:11" x14ac:dyDescent="0.3">
      <c r="K59" s="25">
        <v>0.17708333333333334</v>
      </c>
    </row>
    <row r="60" spans="11:11" x14ac:dyDescent="0.3">
      <c r="K60" s="25">
        <v>0.1875</v>
      </c>
    </row>
    <row r="61" spans="11:11" x14ac:dyDescent="0.3">
      <c r="K61" s="25">
        <v>0.19791666666666666</v>
      </c>
    </row>
    <row r="62" spans="11:11" x14ac:dyDescent="0.3">
      <c r="K62" s="25">
        <v>0.20833333333333334</v>
      </c>
    </row>
    <row r="63" spans="11:11" x14ac:dyDescent="0.3">
      <c r="K63" s="25">
        <v>0.21875</v>
      </c>
    </row>
    <row r="64" spans="11:11" x14ac:dyDescent="0.3">
      <c r="K64" s="25">
        <v>0.22916666666666666</v>
      </c>
    </row>
    <row r="65" spans="11:12" x14ac:dyDescent="0.3">
      <c r="K65" s="25">
        <v>0.23958333333333334</v>
      </c>
    </row>
    <row r="66" spans="11:12" x14ac:dyDescent="0.3">
      <c r="K66" s="25">
        <v>0.25</v>
      </c>
    </row>
    <row r="67" spans="11:12" x14ac:dyDescent="0.3">
      <c r="K67" s="25">
        <v>0.26041666666666669</v>
      </c>
    </row>
    <row r="68" spans="11:12" x14ac:dyDescent="0.3">
      <c r="K68" s="25">
        <v>0.27083333333333331</v>
      </c>
    </row>
    <row r="69" spans="11:12" x14ac:dyDescent="0.3">
      <c r="K69" s="25">
        <v>0.28125</v>
      </c>
      <c r="L69" s="25"/>
    </row>
    <row r="70" spans="11:12" x14ac:dyDescent="0.3">
      <c r="K70" s="25">
        <v>0.29166666666666669</v>
      </c>
      <c r="L70" s="25"/>
    </row>
    <row r="71" spans="11:12" x14ac:dyDescent="0.3">
      <c r="K71" s="25">
        <v>0.30208333333333331</v>
      </c>
      <c r="L71" s="25"/>
    </row>
    <row r="72" spans="11:12" x14ac:dyDescent="0.3">
      <c r="K72" s="25">
        <v>0.3125</v>
      </c>
      <c r="L72" s="25"/>
    </row>
    <row r="73" spans="11:12" x14ac:dyDescent="0.3">
      <c r="K73" s="25">
        <v>0.32291666666666702</v>
      </c>
      <c r="L73" s="25"/>
    </row>
    <row r="74" spans="11:12" x14ac:dyDescent="0.3">
      <c r="K74" s="25">
        <v>0.33333333333333298</v>
      </c>
      <c r="L74" s="25"/>
    </row>
    <row r="75" spans="11:12" x14ac:dyDescent="0.3">
      <c r="K75" s="25">
        <v>0.34375</v>
      </c>
      <c r="L75" s="25"/>
    </row>
    <row r="76" spans="11:12" x14ac:dyDescent="0.3">
      <c r="K76" s="25">
        <v>0.35416666666666602</v>
      </c>
      <c r="L76" s="25"/>
    </row>
    <row r="77" spans="11:12" x14ac:dyDescent="0.3">
      <c r="K77" s="25">
        <v>0.36458333333333298</v>
      </c>
      <c r="L77" s="25"/>
    </row>
    <row r="78" spans="11:12" x14ac:dyDescent="0.3">
      <c r="K78" s="25">
        <v>0.375</v>
      </c>
      <c r="L78" s="25"/>
    </row>
    <row r="79" spans="11:12" x14ac:dyDescent="0.3">
      <c r="K79" s="25">
        <v>0.38541666666666602</v>
      </c>
      <c r="L79" s="25"/>
    </row>
    <row r="80" spans="11:12" x14ac:dyDescent="0.3">
      <c r="K80" s="25">
        <v>0.39583333333333298</v>
      </c>
      <c r="L80" s="25"/>
    </row>
    <row r="81" spans="11:12" x14ac:dyDescent="0.3">
      <c r="K81" s="25">
        <v>0.40625</v>
      </c>
      <c r="L81" s="25"/>
    </row>
    <row r="82" spans="11:12" x14ac:dyDescent="0.3">
      <c r="K82" s="25">
        <v>0.41666666666666702</v>
      </c>
      <c r="L82" s="25"/>
    </row>
    <row r="83" spans="11:12" x14ac:dyDescent="0.3">
      <c r="K83" s="25">
        <v>0.42708333333333298</v>
      </c>
      <c r="L83" s="25"/>
    </row>
    <row r="84" spans="11:12" x14ac:dyDescent="0.3">
      <c r="K84" s="25">
        <v>0.4375</v>
      </c>
      <c r="L84" s="25"/>
    </row>
    <row r="85" spans="11:12" x14ac:dyDescent="0.3">
      <c r="K85" s="25">
        <v>0.44791666666666602</v>
      </c>
      <c r="L85" s="25"/>
    </row>
    <row r="86" spans="11:12" x14ac:dyDescent="0.3">
      <c r="K86" s="25">
        <v>0.45833333333333298</v>
      </c>
      <c r="L86" s="25"/>
    </row>
    <row r="87" spans="11:12" x14ac:dyDescent="0.3">
      <c r="K87" s="25">
        <v>0.46875</v>
      </c>
      <c r="L87" s="25"/>
    </row>
    <row r="88" spans="11:12" x14ac:dyDescent="0.3">
      <c r="K88" s="25">
        <v>0.47916666666666602</v>
      </c>
      <c r="L88" s="25"/>
    </row>
    <row r="89" spans="11:12" x14ac:dyDescent="0.3">
      <c r="K89" s="25">
        <v>0.48958333333333298</v>
      </c>
      <c r="L89" s="25"/>
    </row>
    <row r="90" spans="11:12" x14ac:dyDescent="0.3">
      <c r="K90" s="25">
        <v>0.5</v>
      </c>
      <c r="L90" s="25"/>
    </row>
    <row r="91" spans="11:12" x14ac:dyDescent="0.3">
      <c r="K91" s="25">
        <v>0.51041666666666596</v>
      </c>
      <c r="L91" s="25"/>
    </row>
    <row r="92" spans="11:12" x14ac:dyDescent="0.3">
      <c r="K92" s="25">
        <v>0.52083333333333304</v>
      </c>
      <c r="L92" s="25"/>
    </row>
    <row r="93" spans="11:12" x14ac:dyDescent="0.3">
      <c r="K93" s="25">
        <v>0.53125</v>
      </c>
      <c r="L93" s="25"/>
    </row>
    <row r="94" spans="11:12" x14ac:dyDescent="0.3">
      <c r="K94" s="25">
        <v>0.54166666666666696</v>
      </c>
      <c r="L94" s="25"/>
    </row>
    <row r="95" spans="11:12" x14ac:dyDescent="0.3">
      <c r="K95" s="25">
        <v>0.55208333333333304</v>
      </c>
      <c r="L95" s="25"/>
    </row>
    <row r="96" spans="11:12" x14ac:dyDescent="0.3">
      <c r="K96" s="25">
        <v>0.5625</v>
      </c>
      <c r="L96" s="25"/>
    </row>
    <row r="97" spans="11:12" x14ac:dyDescent="0.3">
      <c r="K97" s="25">
        <v>0.57291666666666596</v>
      </c>
      <c r="L97" s="25"/>
    </row>
    <row r="98" spans="11:12" x14ac:dyDescent="0.3">
      <c r="K98" s="25">
        <v>0.58333333333333304</v>
      </c>
      <c r="L98" s="25"/>
    </row>
    <row r="99" spans="11:12" x14ac:dyDescent="0.3">
      <c r="K99" s="25">
        <v>0.59375</v>
      </c>
      <c r="L99" s="25"/>
    </row>
    <row r="100" spans="11:12" x14ac:dyDescent="0.3">
      <c r="K100" s="25">
        <v>0.60416666666666596</v>
      </c>
      <c r="L100" s="25"/>
    </row>
    <row r="101" spans="11:12" x14ac:dyDescent="0.3">
      <c r="K101" s="25">
        <v>0.61458333333333304</v>
      </c>
      <c r="L101" s="25"/>
    </row>
    <row r="102" spans="11:12" x14ac:dyDescent="0.3">
      <c r="K102" s="25">
        <v>0.625</v>
      </c>
      <c r="L102" s="25"/>
    </row>
    <row r="103" spans="11:12" x14ac:dyDescent="0.3">
      <c r="K103" s="25">
        <v>0.63541666666666596</v>
      </c>
      <c r="L103" s="25"/>
    </row>
    <row r="104" spans="11:12" x14ac:dyDescent="0.3">
      <c r="K104" s="25">
        <v>0.64583333333333304</v>
      </c>
      <c r="L104" s="25"/>
    </row>
    <row r="105" spans="11:12" x14ac:dyDescent="0.3">
      <c r="K105" s="25">
        <v>0.656249999999999</v>
      </c>
      <c r="L105" s="25"/>
    </row>
    <row r="106" spans="11:12" x14ac:dyDescent="0.3">
      <c r="K106" s="25">
        <v>0.66666666666666596</v>
      </c>
      <c r="L106" s="25"/>
    </row>
    <row r="107" spans="11:12" x14ac:dyDescent="0.3">
      <c r="K107" s="25">
        <v>0.67708333333333304</v>
      </c>
      <c r="L107" s="25"/>
    </row>
    <row r="108" spans="11:12" x14ac:dyDescent="0.3">
      <c r="K108" s="25">
        <v>0.687499999999999</v>
      </c>
      <c r="L108" s="25"/>
    </row>
    <row r="109" spans="11:12" x14ac:dyDescent="0.3">
      <c r="K109" s="25">
        <v>0.69791666666666596</v>
      </c>
      <c r="L109" s="25"/>
    </row>
    <row r="110" spans="11:12" x14ac:dyDescent="0.3">
      <c r="K110" s="25">
        <v>0.70833333333333304</v>
      </c>
      <c r="L110" s="25"/>
    </row>
    <row r="111" spans="11:12" x14ac:dyDescent="0.3">
      <c r="K111" s="25">
        <v>0.718749999999999</v>
      </c>
      <c r="L111" s="25"/>
    </row>
    <row r="112" spans="11:12" x14ac:dyDescent="0.3">
      <c r="K112" s="25">
        <v>0.72916666666666596</v>
      </c>
      <c r="L112" s="25"/>
    </row>
    <row r="113" spans="11:12" x14ac:dyDescent="0.3">
      <c r="K113" s="25">
        <v>0.73958333333333304</v>
      </c>
      <c r="L113" s="25"/>
    </row>
    <row r="114" spans="11:12" x14ac:dyDescent="0.3">
      <c r="K114" s="25">
        <v>0.749999999999999</v>
      </c>
      <c r="L114" s="25"/>
    </row>
    <row r="115" spans="11:12" x14ac:dyDescent="0.3">
      <c r="K115" s="25">
        <v>0.76041666666666596</v>
      </c>
      <c r="L115" s="25"/>
    </row>
    <row r="116" spans="11:12" x14ac:dyDescent="0.3">
      <c r="K116" s="25">
        <v>0.77083333333333204</v>
      </c>
      <c r="L116" s="25"/>
    </row>
    <row r="117" spans="11:12" x14ac:dyDescent="0.3">
      <c r="K117" s="25">
        <v>0.781249999999999</v>
      </c>
      <c r="L117" s="25"/>
    </row>
    <row r="118" spans="11:12" x14ac:dyDescent="0.3">
      <c r="K118" s="25">
        <v>0.79166666666666596</v>
      </c>
      <c r="L118" s="25"/>
    </row>
    <row r="119" spans="11:12" x14ac:dyDescent="0.3">
      <c r="K119" s="25">
        <v>0.80208333333333337</v>
      </c>
      <c r="L119" s="25"/>
    </row>
    <row r="120" spans="11:12" x14ac:dyDescent="0.3">
      <c r="K120" s="25">
        <v>0.8125</v>
      </c>
      <c r="L120" s="25"/>
    </row>
    <row r="121" spans="11:12" x14ac:dyDescent="0.3">
      <c r="K121" s="25">
        <v>0.82291666666666663</v>
      </c>
      <c r="L121" s="25"/>
    </row>
    <row r="122" spans="11:12" x14ac:dyDescent="0.3">
      <c r="K122" s="25">
        <v>0.83333333333333337</v>
      </c>
      <c r="L122" s="25"/>
    </row>
    <row r="123" spans="11:12" x14ac:dyDescent="0.3">
      <c r="K123" s="25">
        <v>0.84375</v>
      </c>
    </row>
    <row r="124" spans="11:12" x14ac:dyDescent="0.3">
      <c r="K124" s="25">
        <v>0.85416666666666663</v>
      </c>
    </row>
    <row r="125" spans="11:12" x14ac:dyDescent="0.3">
      <c r="K125" s="25">
        <v>0.86458333333333337</v>
      </c>
    </row>
    <row r="126" spans="11:12" x14ac:dyDescent="0.3">
      <c r="K126" s="25">
        <v>0.875</v>
      </c>
    </row>
    <row r="127" spans="11:12" x14ac:dyDescent="0.3">
      <c r="K127" s="25">
        <v>0.88541666666666663</v>
      </c>
    </row>
    <row r="128" spans="11:12" x14ac:dyDescent="0.3">
      <c r="K128" s="25">
        <v>0.89583333333333337</v>
      </c>
    </row>
    <row r="129" spans="11:11" x14ac:dyDescent="0.3">
      <c r="K129" s="25">
        <v>0.90625</v>
      </c>
    </row>
    <row r="130" spans="11:11" x14ac:dyDescent="0.3">
      <c r="K130" s="25">
        <v>0.91666666666666663</v>
      </c>
    </row>
    <row r="131" spans="11:11" x14ac:dyDescent="0.3">
      <c r="K131" s="25">
        <v>0.92708333333333337</v>
      </c>
    </row>
    <row r="132" spans="11:11" x14ac:dyDescent="0.3">
      <c r="K132" s="25">
        <v>0.9375</v>
      </c>
    </row>
    <row r="133" spans="11:11" x14ac:dyDescent="0.3">
      <c r="K133" s="25">
        <v>0.94791666666666663</v>
      </c>
    </row>
    <row r="134" spans="11:11" x14ac:dyDescent="0.3">
      <c r="K134" s="25">
        <v>0.95833333333333337</v>
      </c>
    </row>
    <row r="135" spans="11:11" x14ac:dyDescent="0.3">
      <c r="K135" s="25">
        <v>0.96875</v>
      </c>
    </row>
    <row r="136" spans="11:11" x14ac:dyDescent="0.3">
      <c r="K136" s="25">
        <v>0.97916666666666663</v>
      </c>
    </row>
    <row r="137" spans="11:11" x14ac:dyDescent="0.3">
      <c r="K137" s="25">
        <v>0.98958333333333337</v>
      </c>
    </row>
    <row r="138" spans="11:11" x14ac:dyDescent="0.3">
      <c r="K138" s="25">
        <v>0.5</v>
      </c>
    </row>
  </sheetData>
  <mergeCells count="107">
    <mergeCell ref="O1:R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Q7:Q8"/>
    <mergeCell ref="R7:R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R27"/>
    <mergeCell ref="B28:C28"/>
    <mergeCell ref="D28:E28"/>
    <mergeCell ref="F28:G28"/>
    <mergeCell ref="H28:I28"/>
    <mergeCell ref="J28:R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R29"/>
    <mergeCell ref="B30:C30"/>
    <mergeCell ref="D30:E30"/>
    <mergeCell ref="F30:G30"/>
    <mergeCell ref="H30:I30"/>
    <mergeCell ref="J30:R30"/>
    <mergeCell ref="B33:C33"/>
    <mergeCell ref="D33:E33"/>
    <mergeCell ref="F33:G33"/>
    <mergeCell ref="H33:I33"/>
    <mergeCell ref="J33:R33"/>
    <mergeCell ref="F35:H35"/>
    <mergeCell ref="B31:C31"/>
    <mergeCell ref="D31:E31"/>
    <mergeCell ref="F31:G31"/>
    <mergeCell ref="H31:I31"/>
    <mergeCell ref="J31:R31"/>
    <mergeCell ref="B32:C32"/>
    <mergeCell ref="D32:E32"/>
    <mergeCell ref="F32:G32"/>
    <mergeCell ref="H32:I32"/>
    <mergeCell ref="J32:R32"/>
  </mergeCells>
  <dataValidations count="1">
    <dataValidation type="list" allowBlank="1" showInputMessage="1" showErrorMessage="1" sqref="D9:J22">
      <formula1>$K$42:$K$138</formula1>
    </dataValidation>
  </dataValidations>
  <pageMargins left="0.34" right="0.35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63489" r:id="rId4">
          <objectPr defaultSize="0" autoPict="0" r:id="rId5">
            <anchor moveWithCells="1" sizeWithCells="1">
              <from>
                <xdr:col>7</xdr:col>
                <xdr:colOff>7620</xdr:colOff>
                <xdr:row>0</xdr:row>
                <xdr:rowOff>68580</xdr:rowOff>
              </from>
              <to>
                <xdr:col>9</xdr:col>
                <xdr:colOff>647700</xdr:colOff>
                <xdr:row>5</xdr:row>
                <xdr:rowOff>190500</xdr:rowOff>
              </to>
            </anchor>
          </objectPr>
        </oleObject>
      </mc:Choice>
      <mc:Fallback>
        <oleObject shapeId="634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opLeftCell="A7"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42357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42345</v>
      </c>
      <c r="C10" s="82"/>
      <c r="D10" s="85">
        <v>0.33333333333333298</v>
      </c>
      <c r="E10" s="86"/>
      <c r="F10" s="87">
        <v>0.5625</v>
      </c>
      <c r="G10" s="88"/>
      <c r="H10" s="87">
        <v>0.57291666666666596</v>
      </c>
      <c r="I10" s="88"/>
      <c r="J10" s="46">
        <v>0.70833333333333304</v>
      </c>
      <c r="K10" s="30">
        <f>(((F10-D10)+(J10-H10))*1440)/60-L10</f>
        <v>8.0000000000000195</v>
      </c>
      <c r="L10" s="30">
        <v>0.75</v>
      </c>
      <c r="M10" s="30"/>
      <c r="N10" s="30"/>
      <c r="O10" s="30"/>
      <c r="P10" s="30"/>
      <c r="Q10" s="33">
        <f>SUM(K10:P10)</f>
        <v>8.7500000000000195</v>
      </c>
      <c r="S10" s="10"/>
    </row>
    <row r="11" spans="1:19" x14ac:dyDescent="0.3">
      <c r="A11" s="9" t="s">
        <v>15</v>
      </c>
      <c r="B11" s="122">
        <f>+B10+1</f>
        <v>42346</v>
      </c>
      <c r="C11" s="122"/>
      <c r="D11" s="87">
        <v>0.33333333333333298</v>
      </c>
      <c r="E11" s="88"/>
      <c r="F11" s="87">
        <v>0.52083333333333304</v>
      </c>
      <c r="G11" s="88"/>
      <c r="H11" s="87">
        <v>0.54166666666666696</v>
      </c>
      <c r="I11" s="88"/>
      <c r="J11" s="28">
        <v>0.70833333333333304</v>
      </c>
      <c r="K11" s="30">
        <f t="shared" ref="K11" si="0">(((F11-D11)+(J11-H11))*1440)/60-L11-N11-M11</f>
        <v>7.9999999999999876</v>
      </c>
      <c r="L11" s="30">
        <v>0.5</v>
      </c>
      <c r="M11" s="30"/>
      <c r="N11" s="30"/>
      <c r="O11" s="30"/>
      <c r="P11" s="30"/>
      <c r="Q11" s="33">
        <f>SUM(K11:P11)</f>
        <v>8.4999999999999876</v>
      </c>
      <c r="S11" s="10"/>
    </row>
    <row r="12" spans="1:19" x14ac:dyDescent="0.3">
      <c r="A12" s="9" t="s">
        <v>16</v>
      </c>
      <c r="B12" s="122">
        <f>+B11+1</f>
        <v>42347</v>
      </c>
      <c r="C12" s="122"/>
      <c r="D12" s="87">
        <v>0.34375</v>
      </c>
      <c r="E12" s="88"/>
      <c r="F12" s="87">
        <v>0.46875</v>
      </c>
      <c r="G12" s="88"/>
      <c r="H12" s="87">
        <v>0.51041666666666596</v>
      </c>
      <c r="I12" s="88"/>
      <c r="J12" s="28">
        <v>0.70833333333333304</v>
      </c>
      <c r="K12" s="30">
        <f>(((F12-D12)+(J12-H12))*1440)/60-L12-N12</f>
        <v>7.7500000000000098</v>
      </c>
      <c r="L12" s="30"/>
      <c r="M12" s="30">
        <v>0.25</v>
      </c>
      <c r="N12" s="30"/>
      <c r="O12" s="30"/>
      <c r="P12" s="30"/>
      <c r="Q12" s="33">
        <f>SUM(K12:P12)</f>
        <v>8.0000000000000107</v>
      </c>
      <c r="S12" s="10"/>
    </row>
    <row r="13" spans="1:19" x14ac:dyDescent="0.3">
      <c r="A13" s="9" t="s">
        <v>17</v>
      </c>
      <c r="B13" s="82">
        <f>+B12+1</f>
        <v>42348</v>
      </c>
      <c r="C13" s="8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42349</v>
      </c>
      <c r="C14" s="82"/>
      <c r="D14" s="87">
        <v>0.33333333333333298</v>
      </c>
      <c r="E14" s="88"/>
      <c r="F14" s="87">
        <v>0.5</v>
      </c>
      <c r="G14" s="88"/>
      <c r="H14" s="87">
        <v>0.54166666666666696</v>
      </c>
      <c r="I14" s="88"/>
      <c r="J14" s="28">
        <v>0.70833333333333304</v>
      </c>
      <c r="K14" s="30">
        <f>(((F14-D14)+(J14-H14))*1440)/60-L14</f>
        <v>7.9999999999999947</v>
      </c>
      <c r="L14" s="30"/>
      <c r="M14" s="30"/>
      <c r="N14" s="30"/>
      <c r="O14" s="30"/>
      <c r="P14" s="30"/>
      <c r="Q14" s="33">
        <f>SUM(K14:P14)</f>
        <v>7.9999999999999947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42352</v>
      </c>
      <c r="C17" s="82"/>
      <c r="D17" s="87"/>
      <c r="E17" s="88"/>
      <c r="F17" s="87"/>
      <c r="G17" s="88"/>
      <c r="H17" s="87"/>
      <c r="I17" s="88"/>
      <c r="J17" s="28"/>
      <c r="K17" s="30">
        <v>4.5</v>
      </c>
      <c r="L17" s="30"/>
      <c r="M17" s="30">
        <v>3.5</v>
      </c>
      <c r="N17" s="30"/>
      <c r="O17" s="30"/>
      <c r="P17" s="30"/>
      <c r="Q17" s="33">
        <f>SUM(K17:P17)</f>
        <v>8</v>
      </c>
      <c r="S17" s="10"/>
    </row>
    <row r="18" spans="1:19" x14ac:dyDescent="0.3">
      <c r="A18" s="9" t="s">
        <v>15</v>
      </c>
      <c r="B18" s="82">
        <f t="shared" ref="B18:B21" si="1">+B17+1</f>
        <v>42353</v>
      </c>
      <c r="C18" s="82"/>
      <c r="D18" s="87">
        <v>0.33333333333333298</v>
      </c>
      <c r="E18" s="88"/>
      <c r="F18" s="87">
        <v>0.5</v>
      </c>
      <c r="G18" s="88"/>
      <c r="H18" s="87">
        <v>0.54166666666666696</v>
      </c>
      <c r="I18" s="88"/>
      <c r="J18" s="28">
        <v>0.70833333333333304</v>
      </c>
      <c r="K18" s="30">
        <f t="shared" ref="K18" si="2">(((F18-D18)+(J18-H18))*1440)/60-L18-N18-M18</f>
        <v>7.9999999999999947</v>
      </c>
      <c r="L18" s="30"/>
      <c r="M18" s="30"/>
      <c r="N18" s="30"/>
      <c r="O18" s="30"/>
      <c r="P18" s="30"/>
      <c r="Q18" s="33">
        <f t="shared" ref="Q18:Q21" si="3">SUM(K18:P18)</f>
        <v>7.9999999999999947</v>
      </c>
      <c r="S18" s="10"/>
    </row>
    <row r="19" spans="1:19" x14ac:dyDescent="0.3">
      <c r="A19" s="9" t="s">
        <v>16</v>
      </c>
      <c r="B19" s="82">
        <f t="shared" si="1"/>
        <v>42354</v>
      </c>
      <c r="C19" s="82"/>
      <c r="D19" s="87">
        <v>0.34375</v>
      </c>
      <c r="E19" s="88"/>
      <c r="F19" s="87">
        <v>0.51041666666666596</v>
      </c>
      <c r="G19" s="88"/>
      <c r="H19" s="87">
        <v>0.54166666666666696</v>
      </c>
      <c r="I19" s="88"/>
      <c r="J19" s="28">
        <v>0.73958333333333304</v>
      </c>
      <c r="K19" s="30">
        <f>(((F19-D19)+(J19-H19))*1440)/60-L19-N19-M19-O19</f>
        <v>7.9999999999999698</v>
      </c>
      <c r="L19" s="30">
        <v>0.75</v>
      </c>
      <c r="M19" s="30"/>
      <c r="N19" s="30"/>
      <c r="O19" s="30"/>
      <c r="P19" s="30"/>
      <c r="Q19" s="33">
        <f t="shared" si="3"/>
        <v>8.7499999999999698</v>
      </c>
      <c r="S19" s="10"/>
    </row>
    <row r="20" spans="1:19" x14ac:dyDescent="0.3">
      <c r="A20" s="9" t="s">
        <v>17</v>
      </c>
      <c r="B20" s="82">
        <f t="shared" si="1"/>
        <v>42355</v>
      </c>
      <c r="C20" s="82"/>
      <c r="D20" s="87">
        <v>0.33333333333333298</v>
      </c>
      <c r="E20" s="88"/>
      <c r="F20" s="87">
        <v>0.5</v>
      </c>
      <c r="G20" s="88"/>
      <c r="H20" s="87">
        <v>0.54166666666666696</v>
      </c>
      <c r="I20" s="88"/>
      <c r="J20" s="28">
        <v>0.70833333333333304</v>
      </c>
      <c r="K20" s="30">
        <f>(((F20-D20)+(J20-H20))*1440)/60-L20-M20</f>
        <v>7.9999999999999947</v>
      </c>
      <c r="L20" s="30"/>
      <c r="M20" s="30"/>
      <c r="N20" s="30"/>
      <c r="O20" s="30"/>
      <c r="P20" s="30"/>
      <c r="Q20" s="33">
        <f t="shared" si="3"/>
        <v>7.9999999999999947</v>
      </c>
      <c r="S20" s="10"/>
    </row>
    <row r="21" spans="1:19" x14ac:dyDescent="0.3">
      <c r="A21" s="9" t="s">
        <v>18</v>
      </c>
      <c r="B21" s="82">
        <f t="shared" si="1"/>
        <v>42356</v>
      </c>
      <c r="C21" s="82"/>
      <c r="D21" s="87">
        <v>0.35416666666666602</v>
      </c>
      <c r="E21" s="88"/>
      <c r="F21" s="87">
        <v>0.55208333333333304</v>
      </c>
      <c r="G21" s="88"/>
      <c r="H21" s="87">
        <v>0.61458333333333304</v>
      </c>
      <c r="I21" s="88"/>
      <c r="J21" s="28">
        <v>0.70833333333333304</v>
      </c>
      <c r="K21" s="30">
        <f>(((F21-D21)+(J21-H21))*1440)/60</f>
        <v>7.0000000000000089</v>
      </c>
      <c r="L21" s="30"/>
      <c r="M21" s="40">
        <v>1</v>
      </c>
      <c r="N21" s="30"/>
      <c r="O21" s="30"/>
      <c r="P21" s="30"/>
      <c r="Q21" s="33">
        <f t="shared" si="3"/>
        <v>8.0000000000000089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4">SUM(K9:K22)</f>
        <v>75.249999999999986</v>
      </c>
      <c r="L23" s="44">
        <f>SUM(L9:L22)</f>
        <v>2</v>
      </c>
      <c r="M23" s="44">
        <f t="shared" si="4"/>
        <v>4.75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5">
        <f t="shared" si="4"/>
        <v>81.999999999999986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/>
      <c r="B28" s="85"/>
      <c r="C28" s="86"/>
      <c r="D28" s="85"/>
      <c r="E28" s="86"/>
      <c r="F28" s="94"/>
      <c r="G28" s="95"/>
      <c r="H28" s="94"/>
      <c r="I28" s="96"/>
      <c r="J28" s="97"/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97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42356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J10:J21 F10:F21 I10:I18 H10:H21 G20:G21 G10:G18 I20:I21">
      <formula1>$L$45:$L$81</formula1>
    </dataValidation>
    <dataValidation type="list" allowBlank="1" showInputMessage="1" showErrorMessage="1" sqref="E20:E21 E10:E18 D10:D21">
      <formula1>$K$45:$K$61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42371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42359</v>
      </c>
      <c r="C10" s="82"/>
      <c r="D10" s="85">
        <v>0.33333333333333298</v>
      </c>
      <c r="E10" s="86"/>
      <c r="F10" s="87">
        <v>0.5</v>
      </c>
      <c r="G10" s="88"/>
      <c r="H10" s="87">
        <v>0.54166666666666696</v>
      </c>
      <c r="I10" s="88"/>
      <c r="J10" s="49">
        <v>0.70833333333333304</v>
      </c>
      <c r="K10" s="30">
        <f>(((F10-D10)+(J10-H10))*1440)/60-L10</f>
        <v>7.9999999999999947</v>
      </c>
      <c r="L10" s="30"/>
      <c r="M10" s="30"/>
      <c r="N10" s="30"/>
      <c r="O10" s="30"/>
      <c r="P10" s="30"/>
      <c r="Q10" s="33">
        <f>SUM(K10:P10)</f>
        <v>7.9999999999999947</v>
      </c>
      <c r="S10" s="10"/>
    </row>
    <row r="11" spans="1:19" x14ac:dyDescent="0.3">
      <c r="A11" s="9" t="s">
        <v>15</v>
      </c>
      <c r="B11" s="122">
        <f>+B10+1</f>
        <v>42360</v>
      </c>
      <c r="C11" s="122"/>
      <c r="D11" s="87">
        <v>0.33333333333333298</v>
      </c>
      <c r="E11" s="88"/>
      <c r="F11" s="87">
        <v>0.52083333333333304</v>
      </c>
      <c r="G11" s="88"/>
      <c r="H11" s="87">
        <v>0.5625</v>
      </c>
      <c r="I11" s="88"/>
      <c r="J11" s="28">
        <v>0.70833333333333304</v>
      </c>
      <c r="K11" s="30">
        <f t="shared" ref="K11" si="0">(((F11-D11)+(J11-H11))*1440)/60-L11-N11-M11</f>
        <v>7.9999999999999947</v>
      </c>
      <c r="L11" s="30"/>
      <c r="M11" s="30"/>
      <c r="N11" s="30"/>
      <c r="O11" s="30"/>
      <c r="P11" s="30"/>
      <c r="Q11" s="33">
        <f>SUM(K11:P11)</f>
        <v>7.9999999999999947</v>
      </c>
      <c r="S11" s="10"/>
    </row>
    <row r="12" spans="1:19" x14ac:dyDescent="0.3">
      <c r="A12" s="9" t="s">
        <v>16</v>
      </c>
      <c r="B12" s="122">
        <f>+B11+1</f>
        <v>42361</v>
      </c>
      <c r="C12" s="122"/>
      <c r="D12" s="87">
        <v>0.33333333333333298</v>
      </c>
      <c r="E12" s="88"/>
      <c r="F12" s="87">
        <v>0.47916666666666602</v>
      </c>
      <c r="G12" s="88"/>
      <c r="H12" s="87">
        <v>0.52083333333333304</v>
      </c>
      <c r="I12" s="88"/>
      <c r="J12" s="28">
        <v>0.70833333333333304</v>
      </c>
      <c r="K12" s="30">
        <f>(((F12-D12)+(J12-H12))*1440)/60-L12-N12</f>
        <v>7.999999999999992</v>
      </c>
      <c r="L12" s="30"/>
      <c r="M12" s="30"/>
      <c r="N12" s="30"/>
      <c r="O12" s="30"/>
      <c r="P12" s="30"/>
      <c r="Q12" s="33">
        <f>SUM(K12:P12)</f>
        <v>7.999999999999992</v>
      </c>
      <c r="S12" s="10"/>
    </row>
    <row r="13" spans="1:19" x14ac:dyDescent="0.3">
      <c r="A13" s="9" t="s">
        <v>17</v>
      </c>
      <c r="B13" s="82">
        <f>+B12+1</f>
        <v>42362</v>
      </c>
      <c r="C13" s="8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42363</v>
      </c>
      <c r="C14" s="82"/>
      <c r="D14" s="123" t="s">
        <v>37</v>
      </c>
      <c r="E14" s="124"/>
      <c r="F14" s="124"/>
      <c r="G14" s="124"/>
      <c r="H14" s="124"/>
      <c r="I14" s="124"/>
      <c r="J14" s="125"/>
      <c r="K14" s="30"/>
      <c r="L14" s="30"/>
      <c r="M14" s="30"/>
      <c r="N14" s="30"/>
      <c r="O14" s="30"/>
      <c r="P14" s="30">
        <v>8</v>
      </c>
      <c r="Q14" s="33">
        <f>SUM(K14:P14)</f>
        <v>8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42366</v>
      </c>
      <c r="C17" s="82"/>
      <c r="D17" s="87">
        <v>0.33333333333333298</v>
      </c>
      <c r="E17" s="88"/>
      <c r="F17" s="87">
        <v>0.5</v>
      </c>
      <c r="G17" s="88"/>
      <c r="H17" s="87">
        <v>0.54166666666666696</v>
      </c>
      <c r="I17" s="88"/>
      <c r="J17" s="28">
        <v>0.70833333333333304</v>
      </c>
      <c r="K17" s="30">
        <f t="shared" ref="K17:K18" si="1">(((F17-D17)+(J17-H17))*1440)/60-L17-N17-M17</f>
        <v>7.9999999999999947</v>
      </c>
      <c r="L17" s="30"/>
      <c r="M17" s="30"/>
      <c r="N17" s="30"/>
      <c r="O17" s="30"/>
      <c r="P17" s="30"/>
      <c r="Q17" s="33">
        <f>SUM(K17:P17)</f>
        <v>7.9999999999999947</v>
      </c>
      <c r="S17" s="10"/>
    </row>
    <row r="18" spans="1:19" x14ac:dyDescent="0.3">
      <c r="A18" s="9" t="s">
        <v>15</v>
      </c>
      <c r="B18" s="82">
        <f t="shared" ref="B18:B21" si="2">+B17+1</f>
        <v>42367</v>
      </c>
      <c r="C18" s="82"/>
      <c r="D18" s="87">
        <v>0.33333333333333298</v>
      </c>
      <c r="E18" s="88"/>
      <c r="F18" s="87">
        <v>0.5</v>
      </c>
      <c r="G18" s="88"/>
      <c r="H18" s="87">
        <v>0.54166666666666696</v>
      </c>
      <c r="I18" s="88"/>
      <c r="J18" s="28">
        <v>0.70833333333333304</v>
      </c>
      <c r="K18" s="30">
        <f t="shared" si="1"/>
        <v>7.9999999999999947</v>
      </c>
      <c r="L18" s="30"/>
      <c r="M18" s="30"/>
      <c r="N18" s="30"/>
      <c r="O18" s="30"/>
      <c r="P18" s="30"/>
      <c r="Q18" s="33">
        <f t="shared" ref="Q18:Q21" si="3">SUM(K18:P18)</f>
        <v>7.9999999999999947</v>
      </c>
      <c r="S18" s="10"/>
    </row>
    <row r="19" spans="1:19" x14ac:dyDescent="0.3">
      <c r="A19" s="9" t="s">
        <v>16</v>
      </c>
      <c r="B19" s="82">
        <f t="shared" si="2"/>
        <v>42368</v>
      </c>
      <c r="C19" s="82"/>
      <c r="D19" s="87">
        <v>0.34375</v>
      </c>
      <c r="E19" s="88"/>
      <c r="F19" s="87">
        <v>0.51041666666666596</v>
      </c>
      <c r="G19" s="88"/>
      <c r="H19" s="87">
        <v>0.54166666666666696</v>
      </c>
      <c r="I19" s="88"/>
      <c r="J19" s="28">
        <v>0.70833333333333304</v>
      </c>
      <c r="K19" s="30">
        <f>(((F19-D19)+(J19-H19))*1440)/60-L19-N19-M19-O19</f>
        <v>7.9999999999999689</v>
      </c>
      <c r="L19" s="30"/>
      <c r="M19" s="30"/>
      <c r="N19" s="30"/>
      <c r="O19" s="30"/>
      <c r="P19" s="30"/>
      <c r="Q19" s="33">
        <f t="shared" si="3"/>
        <v>7.9999999999999689</v>
      </c>
      <c r="S19" s="10"/>
    </row>
    <row r="20" spans="1:19" x14ac:dyDescent="0.3">
      <c r="A20" s="9" t="s">
        <v>17</v>
      </c>
      <c r="B20" s="82">
        <f t="shared" si="2"/>
        <v>42369</v>
      </c>
      <c r="C20" s="82"/>
      <c r="D20" s="87">
        <v>0.33333333333333298</v>
      </c>
      <c r="E20" s="88"/>
      <c r="F20" s="87">
        <v>0.5</v>
      </c>
      <c r="G20" s="88"/>
      <c r="H20" s="87">
        <v>0.54166666666666696</v>
      </c>
      <c r="I20" s="88"/>
      <c r="J20" s="28">
        <v>0.70833333333333304</v>
      </c>
      <c r="K20" s="30">
        <f>(((F20-D20)+(J20-H20))*1440)/60-L20-M20</f>
        <v>7.9999999999999947</v>
      </c>
      <c r="L20" s="30"/>
      <c r="M20" s="30"/>
      <c r="N20" s="30"/>
      <c r="O20" s="30"/>
      <c r="P20" s="30"/>
      <c r="Q20" s="33">
        <f t="shared" si="3"/>
        <v>7.9999999999999947</v>
      </c>
      <c r="S20" s="10"/>
    </row>
    <row r="21" spans="1:19" x14ac:dyDescent="0.3">
      <c r="A21" s="9" t="s">
        <v>18</v>
      </c>
      <c r="B21" s="82">
        <f t="shared" si="2"/>
        <v>42370</v>
      </c>
      <c r="C21" s="82"/>
      <c r="D21" s="126" t="s">
        <v>38</v>
      </c>
      <c r="E21" s="127"/>
      <c r="F21" s="127"/>
      <c r="G21" s="127"/>
      <c r="H21" s="127"/>
      <c r="I21" s="127"/>
      <c r="J21" s="127"/>
      <c r="K21" s="52"/>
      <c r="L21" s="30"/>
      <c r="M21" s="40"/>
      <c r="N21" s="30"/>
      <c r="O21" s="30"/>
      <c r="P21" s="30">
        <v>8</v>
      </c>
      <c r="Q21" s="33">
        <f t="shared" si="3"/>
        <v>8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4">SUM(K9:K22)</f>
        <v>63.999999999999929</v>
      </c>
      <c r="L23" s="44">
        <f>SUM(L9:L22)</f>
        <v>0</v>
      </c>
      <c r="M23" s="44">
        <f t="shared" si="4"/>
        <v>0</v>
      </c>
      <c r="N23" s="44">
        <f t="shared" si="4"/>
        <v>0</v>
      </c>
      <c r="O23" s="44">
        <f t="shared" si="4"/>
        <v>0</v>
      </c>
      <c r="P23" s="44">
        <f t="shared" si="4"/>
        <v>16</v>
      </c>
      <c r="Q23" s="45">
        <f t="shared" si="4"/>
        <v>79.999999999999929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/>
      <c r="B28" s="85"/>
      <c r="C28" s="86"/>
      <c r="D28" s="85"/>
      <c r="E28" s="86"/>
      <c r="F28" s="94"/>
      <c r="G28" s="95"/>
      <c r="H28" s="94"/>
      <c r="I28" s="96"/>
      <c r="J28" s="97" t="s">
        <v>39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 t="s">
        <v>40</v>
      </c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42370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3"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0:C20"/>
    <mergeCell ref="D20:E20"/>
    <mergeCell ref="F20:G20"/>
    <mergeCell ref="H20:I20"/>
    <mergeCell ref="B21:C21"/>
    <mergeCell ref="D21:J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B15:C15"/>
    <mergeCell ref="D15:E15"/>
    <mergeCell ref="F15:G15"/>
    <mergeCell ref="H15:I15"/>
    <mergeCell ref="D14:J14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</mergeCells>
  <dataValidations count="2">
    <dataValidation type="list" allowBlank="1" showInputMessage="1" showErrorMessage="1" sqref="E20 E15:E18 D10:E13 D15:D20">
      <formula1>$K$45:$K$61</formula1>
    </dataValidation>
    <dataValidation type="list" allowBlank="1" showInputMessage="1" showErrorMessage="1" sqref="H15:H20 I15:I18 G20 G15:G18 I20 J15:J20 F10:J13 F15:F20">
      <formula1>$L$45:$L$81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42385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42373</v>
      </c>
      <c r="C10" s="82"/>
      <c r="D10" s="85">
        <v>0.33333333333333298</v>
      </c>
      <c r="E10" s="86"/>
      <c r="F10" s="87">
        <v>0.5</v>
      </c>
      <c r="G10" s="88"/>
      <c r="H10" s="87">
        <v>0.54166666666666696</v>
      </c>
      <c r="I10" s="88"/>
      <c r="J10" s="51">
        <v>0.70833333333333304</v>
      </c>
      <c r="K10" s="30">
        <f>(((F10-D10)+(J10-H10))*1440)/60-L10</f>
        <v>7.9999999999999947</v>
      </c>
      <c r="L10" s="30"/>
      <c r="M10" s="30"/>
      <c r="N10" s="30"/>
      <c r="O10" s="30"/>
      <c r="P10" s="30"/>
      <c r="Q10" s="33">
        <f>SUM(K10:P10)</f>
        <v>7.9999999999999947</v>
      </c>
      <c r="S10" s="10"/>
    </row>
    <row r="11" spans="1:19" x14ac:dyDescent="0.3">
      <c r="A11" s="9" t="s">
        <v>15</v>
      </c>
      <c r="B11" s="122">
        <f>+B10+1</f>
        <v>42374</v>
      </c>
      <c r="C11" s="122"/>
      <c r="D11" s="87">
        <v>0.34375</v>
      </c>
      <c r="E11" s="88"/>
      <c r="F11" s="87">
        <v>0.5</v>
      </c>
      <c r="G11" s="88"/>
      <c r="H11" s="87">
        <v>0.53125</v>
      </c>
      <c r="I11" s="88"/>
      <c r="J11" s="28">
        <v>0.70833333333333304</v>
      </c>
      <c r="K11" s="30">
        <f t="shared" ref="K11" si="0">(((F11-D11)+(J11-H11))*1440)/60-L11-N11-M11</f>
        <v>7.999999999999992</v>
      </c>
      <c r="L11" s="30"/>
      <c r="M11" s="30"/>
      <c r="N11" s="30"/>
      <c r="O11" s="30"/>
      <c r="P11" s="30"/>
      <c r="Q11" s="33">
        <f>SUM(K11:P11)</f>
        <v>7.999999999999992</v>
      </c>
      <c r="S11" s="10"/>
    </row>
    <row r="12" spans="1:19" x14ac:dyDescent="0.3">
      <c r="A12" s="9" t="s">
        <v>16</v>
      </c>
      <c r="B12" s="122">
        <f>+B11+1</f>
        <v>42375</v>
      </c>
      <c r="C12" s="122"/>
      <c r="D12" s="87">
        <v>0.34375</v>
      </c>
      <c r="E12" s="88"/>
      <c r="F12" s="87">
        <v>0.5</v>
      </c>
      <c r="G12" s="88"/>
      <c r="H12" s="87">
        <v>0.52083333333333304</v>
      </c>
      <c r="I12" s="88"/>
      <c r="J12" s="28">
        <v>0.70833333333333304</v>
      </c>
      <c r="K12" s="30">
        <f>(((F12-D12)+(J12-H12))*1440)/60-L12-N12</f>
        <v>8</v>
      </c>
      <c r="L12" s="30">
        <v>0.25</v>
      </c>
      <c r="M12" s="30"/>
      <c r="N12" s="30"/>
      <c r="O12" s="30"/>
      <c r="P12" s="30"/>
      <c r="Q12" s="33">
        <f>SUM(K12:P12)</f>
        <v>8.25</v>
      </c>
      <c r="S12" s="10"/>
    </row>
    <row r="13" spans="1:19" x14ac:dyDescent="0.3">
      <c r="A13" s="9" t="s">
        <v>17</v>
      </c>
      <c r="B13" s="82">
        <f>+B12+1</f>
        <v>42376</v>
      </c>
      <c r="C13" s="82"/>
      <c r="D13" s="87">
        <v>0.33333333333333298</v>
      </c>
      <c r="E13" s="88"/>
      <c r="F13" s="87">
        <v>0.5</v>
      </c>
      <c r="G13" s="88"/>
      <c r="H13" s="87">
        <v>0.53125</v>
      </c>
      <c r="I13" s="88"/>
      <c r="J13" s="28">
        <v>0.70833333333333304</v>
      </c>
      <c r="K13" s="30">
        <f>(((F13-D13)+(J13-H13))*1440)/60-L13-M13</f>
        <v>8.0000000000000018</v>
      </c>
      <c r="L13" s="30">
        <v>0.25</v>
      </c>
      <c r="M13" s="30"/>
      <c r="N13" s="30"/>
      <c r="O13" s="30"/>
      <c r="P13" s="30"/>
      <c r="Q13" s="33">
        <f>SUM(K13:P13)</f>
        <v>8.2500000000000018</v>
      </c>
      <c r="S13" s="10"/>
    </row>
    <row r="14" spans="1:19" x14ac:dyDescent="0.3">
      <c r="A14" s="9" t="s">
        <v>18</v>
      </c>
      <c r="B14" s="82">
        <f>+B13+1</f>
        <v>42377</v>
      </c>
      <c r="C14" s="82"/>
      <c r="D14" s="87">
        <v>0.33333333333333298</v>
      </c>
      <c r="E14" s="88"/>
      <c r="F14" s="87">
        <v>0.5</v>
      </c>
      <c r="G14" s="88"/>
      <c r="H14" s="87">
        <v>0.54166666666666696</v>
      </c>
      <c r="I14" s="88"/>
      <c r="J14" s="28">
        <v>0.70833333333333304</v>
      </c>
      <c r="K14" s="30">
        <f>(((F14-D14)+(J14-H14))*1440)/60-L14-M14</f>
        <v>7.9999999999999947</v>
      </c>
      <c r="L14" s="30"/>
      <c r="M14" s="30"/>
      <c r="N14" s="30"/>
      <c r="O14" s="30"/>
      <c r="P14" s="30"/>
      <c r="Q14" s="33">
        <f>SUM(K14:P14)</f>
        <v>7.9999999999999947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42380</v>
      </c>
      <c r="C17" s="82"/>
      <c r="D17" s="87">
        <v>0.33333333333333298</v>
      </c>
      <c r="E17" s="88"/>
      <c r="F17" s="87">
        <v>0.5</v>
      </c>
      <c r="G17" s="88"/>
      <c r="H17" s="87">
        <v>0.54166666666666696</v>
      </c>
      <c r="I17" s="88"/>
      <c r="J17" s="28">
        <v>0.70833333333333304</v>
      </c>
      <c r="K17" s="30">
        <f t="shared" ref="K17" si="1">(((F17-D17)+(J17-H17))*1440)/60-L17-N17-M17</f>
        <v>7.9999999999999947</v>
      </c>
      <c r="L17" s="30"/>
      <c r="M17" s="30"/>
      <c r="N17" s="30"/>
      <c r="O17" s="30"/>
      <c r="P17" s="30"/>
      <c r="Q17" s="33">
        <f>SUM(K17:P17)</f>
        <v>7.9999999999999947</v>
      </c>
      <c r="S17" s="10"/>
    </row>
    <row r="18" spans="1:19" x14ac:dyDescent="0.3">
      <c r="A18" s="9" t="s">
        <v>15</v>
      </c>
      <c r="B18" s="82">
        <f t="shared" ref="B18:B21" si="2">+B17+1</f>
        <v>42381</v>
      </c>
      <c r="C18" s="82"/>
      <c r="D18" s="87">
        <v>0.41666666666666702</v>
      </c>
      <c r="E18" s="88"/>
      <c r="F18" s="87">
        <v>0.5</v>
      </c>
      <c r="G18" s="88"/>
      <c r="H18" s="87">
        <v>0.54166666666666696</v>
      </c>
      <c r="I18" s="88"/>
      <c r="J18" s="28">
        <v>0.70833333333333304</v>
      </c>
      <c r="K18" s="30">
        <f>(((F18-D18)+(J18-H18))*1440)/60-L18-N18</f>
        <v>5.9999999999999769</v>
      </c>
      <c r="L18" s="30"/>
      <c r="M18" s="30">
        <v>2</v>
      </c>
      <c r="N18" s="30"/>
      <c r="O18" s="30"/>
      <c r="P18" s="30"/>
      <c r="Q18" s="33">
        <f t="shared" ref="Q18:Q21" si="3">SUM(K18:P18)</f>
        <v>7.9999999999999769</v>
      </c>
      <c r="S18" s="10"/>
    </row>
    <row r="19" spans="1:19" x14ac:dyDescent="0.3">
      <c r="A19" s="9" t="s">
        <v>16</v>
      </c>
      <c r="B19" s="82">
        <f t="shared" si="2"/>
        <v>42382</v>
      </c>
      <c r="C19" s="82"/>
      <c r="D19" s="87">
        <v>0.33333333333333298</v>
      </c>
      <c r="E19" s="88"/>
      <c r="F19" s="87">
        <v>0.51041666666666596</v>
      </c>
      <c r="G19" s="88"/>
      <c r="H19" s="87">
        <v>0.54166666666666696</v>
      </c>
      <c r="I19" s="88"/>
      <c r="J19" s="28">
        <v>0.70833333333333304</v>
      </c>
      <c r="K19" s="30">
        <f>(((F19-D19)+(J19-H19))*1440)/60-L19-N19-M19-O19</f>
        <v>7.9999999999999769</v>
      </c>
      <c r="L19" s="30">
        <v>0.25</v>
      </c>
      <c r="M19" s="30"/>
      <c r="N19" s="30"/>
      <c r="O19" s="30"/>
      <c r="P19" s="30"/>
      <c r="Q19" s="33">
        <f t="shared" si="3"/>
        <v>8.2499999999999769</v>
      </c>
      <c r="S19" s="10"/>
    </row>
    <row r="20" spans="1:19" x14ac:dyDescent="0.3">
      <c r="A20" s="9" t="s">
        <v>17</v>
      </c>
      <c r="B20" s="82">
        <f t="shared" si="2"/>
        <v>42383</v>
      </c>
      <c r="C20" s="82"/>
      <c r="D20" s="87">
        <v>0.34375</v>
      </c>
      <c r="E20" s="88"/>
      <c r="F20" s="87">
        <v>0.48958333333333298</v>
      </c>
      <c r="G20" s="88"/>
      <c r="H20" s="87">
        <v>0.52083333333333304</v>
      </c>
      <c r="I20" s="88"/>
      <c r="J20" s="28">
        <v>0.70833333333333304</v>
      </c>
      <c r="K20" s="30">
        <f>(((F20-D20)+(J20-H20))*1440)/60-L20-M20</f>
        <v>7.9999999999999911</v>
      </c>
      <c r="L20" s="30"/>
      <c r="M20" s="30"/>
      <c r="N20" s="30"/>
      <c r="O20" s="30"/>
      <c r="P20" s="30"/>
      <c r="Q20" s="33">
        <f t="shared" si="3"/>
        <v>7.9999999999999911</v>
      </c>
      <c r="S20" s="10"/>
    </row>
    <row r="21" spans="1:19" x14ac:dyDescent="0.3">
      <c r="A21" s="9" t="s">
        <v>18</v>
      </c>
      <c r="B21" s="82">
        <f t="shared" si="2"/>
        <v>42384</v>
      </c>
      <c r="C21" s="82"/>
      <c r="D21" s="87">
        <v>0.34375</v>
      </c>
      <c r="E21" s="88"/>
      <c r="F21" s="87">
        <v>0.46875</v>
      </c>
      <c r="G21" s="88"/>
      <c r="H21" s="87">
        <v>0.48958333333333298</v>
      </c>
      <c r="I21" s="88"/>
      <c r="J21" s="28">
        <v>0.70833333333333304</v>
      </c>
      <c r="K21" s="30">
        <f>(((F21-D21)+(J21-H21))*1440)/60-L21-M21</f>
        <v>8.0000000000000018</v>
      </c>
      <c r="L21" s="30">
        <v>0.25</v>
      </c>
      <c r="M21" s="40"/>
      <c r="N21" s="30"/>
      <c r="O21" s="30"/>
      <c r="P21" s="30"/>
      <c r="Q21" s="33">
        <f t="shared" si="3"/>
        <v>8.2500000000000018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4">SUM(K9:K22)</f>
        <v>77.999999999999915</v>
      </c>
      <c r="L23" s="44">
        <f>SUM(L9:L22)</f>
        <v>1</v>
      </c>
      <c r="M23" s="44">
        <f t="shared" si="4"/>
        <v>2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5">
        <f t="shared" si="4"/>
        <v>80.999999999999915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/>
      <c r="B28" s="85"/>
      <c r="C28" s="86"/>
      <c r="D28" s="85"/>
      <c r="E28" s="86"/>
      <c r="F28" s="94"/>
      <c r="G28" s="95"/>
      <c r="H28" s="94"/>
      <c r="I28" s="96"/>
      <c r="J28" s="97"/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42384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B15:C15"/>
    <mergeCell ref="D15:E15"/>
    <mergeCell ref="F15:G15"/>
    <mergeCell ref="H15:I15"/>
    <mergeCell ref="D14:E14"/>
    <mergeCell ref="F14:G14"/>
    <mergeCell ref="H14:I1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H15:H21 I15:I18 G20:G21 G15:G18 I20:I21 J15:J21 F10:J14 F15:F21">
      <formula1>$L$45:$L$81</formula1>
    </dataValidation>
    <dataValidation type="list" allowBlank="1" showInputMessage="1" showErrorMessage="1" sqref="E20:E21 E15:E18 D10:E14 D15:D21">
      <formula1>$K$45:$K$61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42399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42387</v>
      </c>
      <c r="C10" s="82"/>
      <c r="D10" s="85">
        <v>0.33333333333333298</v>
      </c>
      <c r="E10" s="86"/>
      <c r="F10" s="87">
        <v>0.5</v>
      </c>
      <c r="G10" s="88"/>
      <c r="H10" s="87">
        <v>0.54166666666666696</v>
      </c>
      <c r="I10" s="88"/>
      <c r="J10" s="53">
        <v>0.70833333333333304</v>
      </c>
      <c r="K10" s="30">
        <f>(((F10-D10)+(J10-H10))*1440)/60-L10</f>
        <v>7.9999999999999947</v>
      </c>
      <c r="L10" s="30"/>
      <c r="M10" s="30"/>
      <c r="N10" s="30"/>
      <c r="O10" s="30"/>
      <c r="P10" s="30"/>
      <c r="Q10" s="33">
        <f>SUM(K10:P10)</f>
        <v>7.9999999999999947</v>
      </c>
      <c r="S10" s="10"/>
    </row>
    <row r="11" spans="1:19" x14ac:dyDescent="0.3">
      <c r="A11" s="9" t="s">
        <v>15</v>
      </c>
      <c r="B11" s="122">
        <f>+B10+1</f>
        <v>42388</v>
      </c>
      <c r="C11" s="122"/>
      <c r="D11" s="87">
        <v>0.34375</v>
      </c>
      <c r="E11" s="88"/>
      <c r="F11" s="87">
        <v>0.5</v>
      </c>
      <c r="G11" s="88"/>
      <c r="H11" s="87">
        <v>0.53125</v>
      </c>
      <c r="I11" s="88"/>
      <c r="J11" s="28">
        <v>0.70833333333333304</v>
      </c>
      <c r="K11" s="30">
        <f t="shared" ref="K11" si="0">(((F11-D11)+(J11-H11))*1440)/60-L11-N11-M11</f>
        <v>7.999999999999992</v>
      </c>
      <c r="L11" s="30"/>
      <c r="M11" s="30"/>
      <c r="N11" s="30"/>
      <c r="O11" s="30"/>
      <c r="P11" s="30"/>
      <c r="Q11" s="33">
        <f>SUM(K11:P11)</f>
        <v>7.999999999999992</v>
      </c>
      <c r="S11" s="10"/>
    </row>
    <row r="12" spans="1:19" x14ac:dyDescent="0.3">
      <c r="A12" s="9" t="s">
        <v>16</v>
      </c>
      <c r="B12" s="122">
        <f>+B11+1</f>
        <v>42389</v>
      </c>
      <c r="C12" s="122"/>
      <c r="D12" s="87">
        <v>0.34375</v>
      </c>
      <c r="E12" s="88"/>
      <c r="F12" s="87">
        <v>0.5</v>
      </c>
      <c r="G12" s="88"/>
      <c r="H12" s="87">
        <v>0.53125</v>
      </c>
      <c r="I12" s="88"/>
      <c r="J12" s="28">
        <v>0.70833333333333304</v>
      </c>
      <c r="K12" s="30">
        <f>(((F12-D12)+(J12-H12))*1440)/60-L12-N12</f>
        <v>7.999999999999992</v>
      </c>
      <c r="L12" s="30"/>
      <c r="M12" s="30"/>
      <c r="N12" s="30"/>
      <c r="O12" s="30"/>
      <c r="P12" s="30"/>
      <c r="Q12" s="33">
        <f>SUM(K12:P12)</f>
        <v>7.999999999999992</v>
      </c>
      <c r="S12" s="10"/>
    </row>
    <row r="13" spans="1:19" x14ac:dyDescent="0.3">
      <c r="A13" s="9" t="s">
        <v>17</v>
      </c>
      <c r="B13" s="82">
        <f>+B12+1</f>
        <v>42390</v>
      </c>
      <c r="C13" s="8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42391</v>
      </c>
      <c r="C14" s="82"/>
      <c r="D14" s="87">
        <v>0.33333333333333298</v>
      </c>
      <c r="E14" s="88"/>
      <c r="F14" s="87">
        <v>0.5</v>
      </c>
      <c r="G14" s="88"/>
      <c r="H14" s="87">
        <v>0.54166666666666696</v>
      </c>
      <c r="I14" s="88"/>
      <c r="J14" s="28">
        <v>0.70833333333333304</v>
      </c>
      <c r="K14" s="30">
        <f>(((F14-D14)+(J14-H14))*1440)/60-L14-M14</f>
        <v>7.9999999999999947</v>
      </c>
      <c r="L14" s="30"/>
      <c r="M14" s="30"/>
      <c r="N14" s="30"/>
      <c r="O14" s="30"/>
      <c r="P14" s="30"/>
      <c r="Q14" s="33">
        <f>SUM(K14:P14)</f>
        <v>7.9999999999999947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42394</v>
      </c>
      <c r="C17" s="82"/>
      <c r="D17" s="87">
        <v>0.33333333333333298</v>
      </c>
      <c r="E17" s="88"/>
      <c r="F17" s="87">
        <v>0.5</v>
      </c>
      <c r="G17" s="88"/>
      <c r="H17" s="87">
        <v>0.54166666666666696</v>
      </c>
      <c r="I17" s="88"/>
      <c r="J17" s="28">
        <v>0.70833333333333304</v>
      </c>
      <c r="K17" s="30">
        <f t="shared" ref="K17" si="1">(((F17-D17)+(J17-H17))*1440)/60-L17-N17-M17</f>
        <v>7.9999999999999947</v>
      </c>
      <c r="L17" s="30"/>
      <c r="M17" s="30"/>
      <c r="N17" s="30"/>
      <c r="O17" s="30"/>
      <c r="P17" s="30"/>
      <c r="Q17" s="33">
        <f>SUM(K17:P17)</f>
        <v>7.9999999999999947</v>
      </c>
      <c r="S17" s="10"/>
    </row>
    <row r="18" spans="1:19" x14ac:dyDescent="0.3">
      <c r="A18" s="9" t="s">
        <v>15</v>
      </c>
      <c r="B18" s="82">
        <f t="shared" ref="B18:B21" si="2">+B17+1</f>
        <v>42395</v>
      </c>
      <c r="C18" s="82"/>
      <c r="D18" s="87">
        <v>0.33333333333333298</v>
      </c>
      <c r="E18" s="88"/>
      <c r="F18" s="87">
        <v>0.5</v>
      </c>
      <c r="G18" s="88"/>
      <c r="H18" s="87">
        <v>0.54166666666666696</v>
      </c>
      <c r="I18" s="88"/>
      <c r="J18" s="28">
        <v>0.70833333333333304</v>
      </c>
      <c r="K18" s="30">
        <f>(((F18-D18)+(J18-H18))*1440)/60-L18-N18</f>
        <v>7.9999999999999947</v>
      </c>
      <c r="L18" s="30"/>
      <c r="M18" s="30"/>
      <c r="N18" s="30"/>
      <c r="O18" s="30"/>
      <c r="P18" s="30"/>
      <c r="Q18" s="33">
        <f t="shared" ref="Q18:Q21" si="3">SUM(K18:P18)</f>
        <v>7.9999999999999947</v>
      </c>
      <c r="S18" s="10"/>
    </row>
    <row r="19" spans="1:19" x14ac:dyDescent="0.3">
      <c r="A19" s="9" t="s">
        <v>16</v>
      </c>
      <c r="B19" s="82">
        <f t="shared" si="2"/>
        <v>42396</v>
      </c>
      <c r="C19" s="82"/>
      <c r="D19" s="87">
        <v>0.33333333333333298</v>
      </c>
      <c r="E19" s="88"/>
      <c r="F19" s="87">
        <v>0.5</v>
      </c>
      <c r="G19" s="88"/>
      <c r="H19" s="87">
        <v>0.54166666666666696</v>
      </c>
      <c r="I19" s="88"/>
      <c r="J19" s="28">
        <v>0.70833333333333304</v>
      </c>
      <c r="K19" s="30">
        <f>(((F19-D19)+(J19-H19))*1440)/60-L19-N19-M19-O19</f>
        <v>7.9999999999999947</v>
      </c>
      <c r="L19" s="30"/>
      <c r="M19" s="30"/>
      <c r="N19" s="30"/>
      <c r="O19" s="30"/>
      <c r="P19" s="30"/>
      <c r="Q19" s="33">
        <f t="shared" si="3"/>
        <v>7.9999999999999947</v>
      </c>
      <c r="S19" s="10"/>
    </row>
    <row r="20" spans="1:19" x14ac:dyDescent="0.3">
      <c r="A20" s="9" t="s">
        <v>17</v>
      </c>
      <c r="B20" s="82">
        <f t="shared" si="2"/>
        <v>42397</v>
      </c>
      <c r="C20" s="82"/>
      <c r="D20" s="87">
        <v>0.33333333333333298</v>
      </c>
      <c r="E20" s="88"/>
      <c r="F20" s="87">
        <v>0.48958333333333298</v>
      </c>
      <c r="G20" s="88"/>
      <c r="H20" s="87">
        <v>0.70833333333333304</v>
      </c>
      <c r="I20" s="88"/>
      <c r="J20" s="28">
        <v>0.70833333333333304</v>
      </c>
      <c r="K20" s="30">
        <f>(((F20-D20)+(J20-H20))*1440)/60-L20</f>
        <v>3.75</v>
      </c>
      <c r="L20" s="30"/>
      <c r="M20" s="30">
        <v>0.5</v>
      </c>
      <c r="N20" s="30"/>
      <c r="O20" s="30">
        <v>3.75</v>
      </c>
      <c r="P20" s="30"/>
      <c r="Q20" s="33">
        <f t="shared" si="3"/>
        <v>8</v>
      </c>
      <c r="S20" s="10"/>
    </row>
    <row r="21" spans="1:19" x14ac:dyDescent="0.3">
      <c r="A21" s="9" t="s">
        <v>18</v>
      </c>
      <c r="B21" s="82">
        <f t="shared" si="2"/>
        <v>42398</v>
      </c>
      <c r="C21" s="82"/>
      <c r="D21" s="87">
        <v>0.34375</v>
      </c>
      <c r="E21" s="88"/>
      <c r="F21" s="87">
        <v>0.46875</v>
      </c>
      <c r="G21" s="88"/>
      <c r="H21" s="87">
        <v>0.5</v>
      </c>
      <c r="I21" s="88"/>
      <c r="J21" s="28">
        <v>0.70833333333333304</v>
      </c>
      <c r="K21" s="30">
        <f>(((F21-D21)+(J21-H21))*1440)/60-L21-M21</f>
        <v>7.999999999999992</v>
      </c>
      <c r="L21" s="30"/>
      <c r="M21" s="40"/>
      <c r="N21" s="30"/>
      <c r="O21" s="30"/>
      <c r="P21" s="30"/>
      <c r="Q21" s="33">
        <f t="shared" si="3"/>
        <v>7.999999999999992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4">SUM(K9:K22)</f>
        <v>75.749999999999929</v>
      </c>
      <c r="L23" s="44">
        <f>SUM(L9:L22)</f>
        <v>0</v>
      </c>
      <c r="M23" s="44">
        <f t="shared" si="4"/>
        <v>0.5</v>
      </c>
      <c r="N23" s="44">
        <f t="shared" si="4"/>
        <v>0</v>
      </c>
      <c r="O23" s="44">
        <f t="shared" si="4"/>
        <v>3.75</v>
      </c>
      <c r="P23" s="44">
        <f t="shared" si="4"/>
        <v>0</v>
      </c>
      <c r="Q23" s="45">
        <f t="shared" si="4"/>
        <v>79.999999999999929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>
        <v>42397</v>
      </c>
      <c r="B28" s="85">
        <v>0.48958333333333331</v>
      </c>
      <c r="C28" s="86"/>
      <c r="D28" s="85" t="s">
        <v>42</v>
      </c>
      <c r="E28" s="86"/>
      <c r="F28" s="94" t="s">
        <v>43</v>
      </c>
      <c r="G28" s="95"/>
      <c r="H28" s="94"/>
      <c r="I28" s="96"/>
      <c r="J28" s="97" t="s">
        <v>41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42398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E20:E21 E15:E18 D10:E14 D15:D21">
      <formula1>$K$45:$K$61</formula1>
    </dataValidation>
    <dataValidation type="list" allowBlank="1" showInputMessage="1" showErrorMessage="1" sqref="H15:H21 I15:I18 G20:G21 G15:G18 I20:I21 J15:J21 F10:J14 F15:F21">
      <formula1>$L$45:$L$81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5121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42413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42401</v>
      </c>
      <c r="C10" s="82"/>
      <c r="D10" s="85">
        <v>0.33333333333333298</v>
      </c>
      <c r="E10" s="86"/>
      <c r="F10" s="87">
        <v>0.5</v>
      </c>
      <c r="G10" s="88"/>
      <c r="H10" s="87">
        <v>0.625</v>
      </c>
      <c r="I10" s="88"/>
      <c r="J10" s="54">
        <v>0.79166666666666596</v>
      </c>
      <c r="K10" s="30">
        <f>(((F10-D10)+(J10-H10))*1440)/60-L10</f>
        <v>7.9999999999999911</v>
      </c>
      <c r="L10" s="30"/>
      <c r="M10" s="30"/>
      <c r="N10" s="30"/>
      <c r="O10" s="30"/>
      <c r="P10" s="30"/>
      <c r="Q10" s="33">
        <f>SUM(K10:P10)</f>
        <v>7.9999999999999911</v>
      </c>
      <c r="S10" s="10"/>
    </row>
    <row r="11" spans="1:19" x14ac:dyDescent="0.3">
      <c r="A11" s="9" t="s">
        <v>15</v>
      </c>
      <c r="B11" s="122">
        <f>+B10+1</f>
        <v>42402</v>
      </c>
      <c r="C11" s="122"/>
      <c r="D11" s="87">
        <v>0.33333333333333298</v>
      </c>
      <c r="E11" s="88"/>
      <c r="F11" s="87">
        <v>0.52083333333333304</v>
      </c>
      <c r="G11" s="88"/>
      <c r="H11" s="87">
        <v>0.5625</v>
      </c>
      <c r="I11" s="88"/>
      <c r="J11" s="28">
        <v>0.70833333333333304</v>
      </c>
      <c r="K11" s="30">
        <f t="shared" ref="K11" si="0">(((F11-D11)+(J11-H11))*1440)/60-L11-N11-M11</f>
        <v>7.9999999999999947</v>
      </c>
      <c r="L11" s="30"/>
      <c r="M11" s="30"/>
      <c r="N11" s="30"/>
      <c r="O11" s="30"/>
      <c r="P11" s="30"/>
      <c r="Q11" s="33">
        <f>SUM(K11:P11)</f>
        <v>7.9999999999999947</v>
      </c>
      <c r="S11" s="10"/>
    </row>
    <row r="12" spans="1:19" x14ac:dyDescent="0.3">
      <c r="A12" s="9" t="s">
        <v>16</v>
      </c>
      <c r="B12" s="122">
        <f>+B11+1</f>
        <v>42403</v>
      </c>
      <c r="C12" s="122"/>
      <c r="D12" s="87">
        <v>0.35416666666666602</v>
      </c>
      <c r="E12" s="88"/>
      <c r="F12" s="87">
        <v>0.5</v>
      </c>
      <c r="G12" s="88"/>
      <c r="H12" s="87">
        <v>0.53125</v>
      </c>
      <c r="I12" s="88"/>
      <c r="J12" s="28">
        <v>0.718749999999999</v>
      </c>
      <c r="K12" s="30">
        <f>(((F12-D12)+(J12-H12))*1440)/60-L12-N12</f>
        <v>7.9999999999999911</v>
      </c>
      <c r="L12" s="30"/>
      <c r="M12" s="30"/>
      <c r="N12" s="30"/>
      <c r="O12" s="30"/>
      <c r="P12" s="30"/>
      <c r="Q12" s="33">
        <f>SUM(K12:P12)</f>
        <v>7.9999999999999911</v>
      </c>
      <c r="S12" s="10"/>
    </row>
    <row r="13" spans="1:19" x14ac:dyDescent="0.3">
      <c r="A13" s="9" t="s">
        <v>17</v>
      </c>
      <c r="B13" s="82">
        <f>+B12+1</f>
        <v>42404</v>
      </c>
      <c r="C13" s="8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42405</v>
      </c>
      <c r="C14" s="82"/>
      <c r="D14" s="87">
        <v>0.34375</v>
      </c>
      <c r="E14" s="88"/>
      <c r="F14" s="87">
        <v>0.5</v>
      </c>
      <c r="G14" s="88"/>
      <c r="H14" s="87">
        <v>0.53125</v>
      </c>
      <c r="I14" s="88"/>
      <c r="J14" s="28">
        <v>0.70833333333333304</v>
      </c>
      <c r="K14" s="30">
        <f>(((F14-D14)+(J14-H14))*1440)/60-L14-M14</f>
        <v>7.999999999999992</v>
      </c>
      <c r="L14" s="30"/>
      <c r="M14" s="30"/>
      <c r="N14" s="30"/>
      <c r="O14" s="30"/>
      <c r="P14" s="30"/>
      <c r="Q14" s="33">
        <f>SUM(K14:P14)</f>
        <v>7.999999999999992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42408</v>
      </c>
      <c r="C17" s="82"/>
      <c r="D17" s="87"/>
      <c r="E17" s="88"/>
      <c r="F17" s="87"/>
      <c r="G17" s="88"/>
      <c r="H17" s="87"/>
      <c r="I17" s="88"/>
      <c r="J17" s="28"/>
      <c r="K17" s="30"/>
      <c r="L17" s="30"/>
      <c r="M17" s="30"/>
      <c r="N17" s="30">
        <v>8</v>
      </c>
      <c r="O17" s="30"/>
      <c r="P17" s="30"/>
      <c r="Q17" s="33">
        <f>SUM(K17:P17)</f>
        <v>8</v>
      </c>
      <c r="S17" s="10"/>
    </row>
    <row r="18" spans="1:19" x14ac:dyDescent="0.3">
      <c r="A18" s="9" t="s">
        <v>15</v>
      </c>
      <c r="B18" s="82">
        <f t="shared" ref="B18:B21" si="1">+B17+1</f>
        <v>42409</v>
      </c>
      <c r="C18" s="82"/>
      <c r="D18" s="87">
        <v>0.35416666666666602</v>
      </c>
      <c r="E18" s="88"/>
      <c r="F18" s="87">
        <v>0.5</v>
      </c>
      <c r="G18" s="88"/>
      <c r="H18" s="87">
        <v>0.52083333333333304</v>
      </c>
      <c r="I18" s="88"/>
      <c r="J18" s="28">
        <v>0.70833333333333304</v>
      </c>
      <c r="K18" s="30">
        <f>(((F18-D18)+(J18-H18))*1440)/60-L18-N18</f>
        <v>8.000000000000016</v>
      </c>
      <c r="L18" s="30"/>
      <c r="M18" s="30"/>
      <c r="N18" s="30"/>
      <c r="O18" s="30"/>
      <c r="P18" s="30"/>
      <c r="Q18" s="33">
        <f t="shared" ref="Q18:Q21" si="2">SUM(K18:P18)</f>
        <v>8.000000000000016</v>
      </c>
      <c r="S18" s="10"/>
    </row>
    <row r="19" spans="1:19" x14ac:dyDescent="0.3">
      <c r="A19" s="9" t="s">
        <v>16</v>
      </c>
      <c r="B19" s="82">
        <f t="shared" si="1"/>
        <v>42410</v>
      </c>
      <c r="C19" s="82"/>
      <c r="D19" s="87">
        <v>0.33333333333333298</v>
      </c>
      <c r="E19" s="88"/>
      <c r="F19" s="87">
        <v>0.5</v>
      </c>
      <c r="G19" s="88"/>
      <c r="H19" s="87">
        <v>0.54166666666666696</v>
      </c>
      <c r="I19" s="88"/>
      <c r="J19" s="28">
        <v>0.70833333333333304</v>
      </c>
      <c r="K19" s="30">
        <f>(((F19-D19)+(J19-H19))*1440)/60-L19-N19-M19-O19</f>
        <v>7.9999999999999947</v>
      </c>
      <c r="L19" s="30"/>
      <c r="M19" s="30"/>
      <c r="N19" s="30"/>
      <c r="O19" s="30"/>
      <c r="P19" s="30"/>
      <c r="Q19" s="33">
        <f t="shared" si="2"/>
        <v>7.9999999999999947</v>
      </c>
      <c r="S19" s="10"/>
    </row>
    <row r="20" spans="1:19" x14ac:dyDescent="0.3">
      <c r="A20" s="9" t="s">
        <v>17</v>
      </c>
      <c r="B20" s="82">
        <f t="shared" si="1"/>
        <v>42411</v>
      </c>
      <c r="C20" s="82"/>
      <c r="D20" s="87">
        <v>0.33333333333333298</v>
      </c>
      <c r="E20" s="88"/>
      <c r="F20" s="87">
        <v>0.54166666666666696</v>
      </c>
      <c r="G20" s="88"/>
      <c r="H20" s="87">
        <v>0.58333333333333304</v>
      </c>
      <c r="I20" s="88"/>
      <c r="J20" s="28">
        <v>0.72916666666666596</v>
      </c>
      <c r="K20" s="30">
        <f>(((F20-D20)+(J20-H20))*1440)/60-L20</f>
        <v>8.0000000000000053</v>
      </c>
      <c r="L20" s="30">
        <v>0.5</v>
      </c>
      <c r="M20" s="30"/>
      <c r="N20" s="30"/>
      <c r="O20" s="30"/>
      <c r="P20" s="30"/>
      <c r="Q20" s="33">
        <f t="shared" si="2"/>
        <v>8.5000000000000053</v>
      </c>
      <c r="S20" s="10"/>
    </row>
    <row r="21" spans="1:19" x14ac:dyDescent="0.3">
      <c r="A21" s="9" t="s">
        <v>18</v>
      </c>
      <c r="B21" s="82">
        <f t="shared" si="1"/>
        <v>42412</v>
      </c>
      <c r="C21" s="82"/>
      <c r="D21" s="87">
        <v>0.33333333333333298</v>
      </c>
      <c r="E21" s="88"/>
      <c r="F21" s="87">
        <v>0.5</v>
      </c>
      <c r="G21" s="88"/>
      <c r="H21" s="87">
        <v>0.54166666666666696</v>
      </c>
      <c r="I21" s="88"/>
      <c r="J21" s="28">
        <v>0.749999999999999</v>
      </c>
      <c r="K21" s="30">
        <f>(((F21-D21)+(J21-H21))*1440)/60-L21-M21</f>
        <v>7.9999999999999769</v>
      </c>
      <c r="L21" s="30">
        <v>1</v>
      </c>
      <c r="M21" s="40"/>
      <c r="N21" s="30"/>
      <c r="O21" s="30"/>
      <c r="P21" s="30"/>
      <c r="Q21" s="33">
        <f t="shared" si="2"/>
        <v>8.9999999999999769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3">SUM(K9:K22)</f>
        <v>71.999999999999957</v>
      </c>
      <c r="L23" s="44">
        <f>SUM(L9:L22)</f>
        <v>1.5</v>
      </c>
      <c r="M23" s="44">
        <f t="shared" si="3"/>
        <v>0</v>
      </c>
      <c r="N23" s="44">
        <f t="shared" si="3"/>
        <v>8</v>
      </c>
      <c r="O23" s="44">
        <f t="shared" si="3"/>
        <v>0</v>
      </c>
      <c r="P23" s="44">
        <f t="shared" si="3"/>
        <v>0</v>
      </c>
      <c r="Q23" s="45">
        <f t="shared" si="3"/>
        <v>81.499999999999943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>
        <v>42408</v>
      </c>
      <c r="B28" s="85"/>
      <c r="C28" s="86"/>
      <c r="D28" s="85"/>
      <c r="E28" s="86"/>
      <c r="F28" s="94" t="s">
        <v>43</v>
      </c>
      <c r="G28" s="95"/>
      <c r="H28" s="94"/>
      <c r="I28" s="96"/>
      <c r="J28" s="97" t="s">
        <v>44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42412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</mergeCells>
  <dataValidations count="2">
    <dataValidation type="list" allowBlank="1" showInputMessage="1" showErrorMessage="1" sqref="H15:H21 I15:I18 G20:G21 G15:G18 I20:I21 J15:J21 F10:J14 F15:F21">
      <formula1>$L$45:$L$81</formula1>
    </dataValidation>
    <dataValidation type="list" allowBlank="1" showInputMessage="1" showErrorMessage="1" sqref="E20:E21 E15:E18 D10:E14 D15:D21">
      <formula1>$K$45:$K$61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42427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6" spans="1:19" ht="16.2" thickBot="1" x14ac:dyDescent="0.35"/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42415</v>
      </c>
      <c r="C10" s="82"/>
      <c r="D10" s="85"/>
      <c r="E10" s="86"/>
      <c r="F10" s="87"/>
      <c r="G10" s="88"/>
      <c r="H10" s="87"/>
      <c r="I10" s="88"/>
      <c r="J10" s="55"/>
      <c r="K10" s="30">
        <f>(((F10-D10)+(J10-H10))*1440)/60-L10</f>
        <v>0</v>
      </c>
      <c r="L10" s="30"/>
      <c r="M10" s="30"/>
      <c r="N10" s="30"/>
      <c r="O10" s="30"/>
      <c r="P10" s="30">
        <v>8</v>
      </c>
      <c r="Q10" s="33">
        <f>SUM(K10:P10)</f>
        <v>8</v>
      </c>
      <c r="S10" s="10"/>
    </row>
    <row r="11" spans="1:19" x14ac:dyDescent="0.3">
      <c r="A11" s="9" t="s">
        <v>15</v>
      </c>
      <c r="B11" s="122">
        <f>+B10+1</f>
        <v>42416</v>
      </c>
      <c r="C11" s="122"/>
      <c r="D11" s="87">
        <v>0.35416666666666602</v>
      </c>
      <c r="E11" s="88"/>
      <c r="F11" s="87">
        <v>0.5625</v>
      </c>
      <c r="G11" s="88"/>
      <c r="H11" s="87">
        <v>0.58333333333333304</v>
      </c>
      <c r="I11" s="88"/>
      <c r="J11" s="28">
        <v>0.70833333333333304</v>
      </c>
      <c r="K11" s="30">
        <f t="shared" ref="K11" si="0">(((F11-D11)+(J11-H11))*1440)/60-L11-N11-M11</f>
        <v>8.000000000000016</v>
      </c>
      <c r="L11" s="30"/>
      <c r="M11" s="30"/>
      <c r="N11" s="30"/>
      <c r="O11" s="30"/>
      <c r="P11" s="30"/>
      <c r="Q11" s="33">
        <f>SUM(K11:P11)</f>
        <v>8.000000000000016</v>
      </c>
      <c r="S11" s="10"/>
    </row>
    <row r="12" spans="1:19" x14ac:dyDescent="0.3">
      <c r="A12" s="9" t="s">
        <v>16</v>
      </c>
      <c r="B12" s="122">
        <f>+B11+1</f>
        <v>42417</v>
      </c>
      <c r="C12" s="122"/>
      <c r="D12" s="87">
        <v>0.34375</v>
      </c>
      <c r="E12" s="88"/>
      <c r="F12" s="87">
        <v>0.5</v>
      </c>
      <c r="G12" s="88"/>
      <c r="H12" s="87">
        <v>0.53125</v>
      </c>
      <c r="I12" s="88"/>
      <c r="J12" s="28">
        <v>0.70833333333333304</v>
      </c>
      <c r="K12" s="30">
        <f>(((F12-D12)+(J12-H12))*1440)/60-L12-N12</f>
        <v>7.999999999999992</v>
      </c>
      <c r="L12" s="30"/>
      <c r="M12" s="30"/>
      <c r="N12" s="30"/>
      <c r="O12" s="30"/>
      <c r="P12" s="30"/>
      <c r="Q12" s="33">
        <f>SUM(K12:P12)</f>
        <v>7.999999999999992</v>
      </c>
      <c r="S12" s="10"/>
    </row>
    <row r="13" spans="1:19" x14ac:dyDescent="0.3">
      <c r="A13" s="9" t="s">
        <v>17</v>
      </c>
      <c r="B13" s="82">
        <f>+B12+1</f>
        <v>42418</v>
      </c>
      <c r="C13" s="82"/>
      <c r="D13" s="87">
        <v>0.33333333333333298</v>
      </c>
      <c r="E13" s="88"/>
      <c r="F13" s="87">
        <v>0.5</v>
      </c>
      <c r="G13" s="88"/>
      <c r="H13" s="87">
        <v>0.54166666666666696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42419</v>
      </c>
      <c r="C14" s="82"/>
      <c r="D14" s="87">
        <v>0.34375</v>
      </c>
      <c r="E14" s="88"/>
      <c r="F14" s="87">
        <v>0.5</v>
      </c>
      <c r="G14" s="88"/>
      <c r="H14" s="87">
        <v>0.53125</v>
      </c>
      <c r="I14" s="88"/>
      <c r="J14" s="28">
        <v>0.70833333333333304</v>
      </c>
      <c r="K14" s="30">
        <f>(((F14-D14)+(J14-H14))*1440)/60-L14-M14</f>
        <v>7.999999999999992</v>
      </c>
      <c r="L14" s="30"/>
      <c r="M14" s="30"/>
      <c r="N14" s="30"/>
      <c r="O14" s="30"/>
      <c r="P14" s="30"/>
      <c r="Q14" s="33">
        <f>SUM(K14:P14)</f>
        <v>7.999999999999992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42422</v>
      </c>
      <c r="C17" s="82"/>
      <c r="D17" s="87">
        <v>0.33333333333333298</v>
      </c>
      <c r="E17" s="88"/>
      <c r="F17" s="87">
        <v>0.5</v>
      </c>
      <c r="G17" s="88"/>
      <c r="H17" s="87">
        <v>0.54166666666666696</v>
      </c>
      <c r="I17" s="88"/>
      <c r="J17" s="28">
        <v>0.72916666666666596</v>
      </c>
      <c r="K17" s="30">
        <f>(((F17-D17)+(J17-H17))*1440)/60-L17-N17</f>
        <v>8.499999999999984</v>
      </c>
      <c r="L17" s="30"/>
      <c r="M17" s="30"/>
      <c r="N17" s="30"/>
      <c r="O17" s="30"/>
      <c r="P17" s="30"/>
      <c r="Q17" s="33">
        <f>SUM(K17:P17)</f>
        <v>8.499999999999984</v>
      </c>
      <c r="S17" s="10"/>
    </row>
    <row r="18" spans="1:19" x14ac:dyDescent="0.3">
      <c r="A18" s="9" t="s">
        <v>15</v>
      </c>
      <c r="B18" s="82">
        <f t="shared" ref="B18:B21" si="1">+B17+1</f>
        <v>42423</v>
      </c>
      <c r="C18" s="82"/>
      <c r="D18" s="87">
        <v>0.35416666666666602</v>
      </c>
      <c r="E18" s="88"/>
      <c r="F18" s="87">
        <v>0.46875</v>
      </c>
      <c r="G18" s="88"/>
      <c r="H18" s="87">
        <v>0.51041666666666596</v>
      </c>
      <c r="I18" s="88"/>
      <c r="J18" s="28">
        <v>0.718749999999999</v>
      </c>
      <c r="K18" s="30">
        <f>(((F18-D18)+(J18-H18))*1440)/60-L18-N18</f>
        <v>7.7500000000000089</v>
      </c>
      <c r="L18" s="30"/>
      <c r="M18" s="30"/>
      <c r="N18" s="30"/>
      <c r="O18" s="30"/>
      <c r="P18" s="30"/>
      <c r="Q18" s="33">
        <f t="shared" ref="Q18:Q21" si="2">SUM(K18:P18)</f>
        <v>7.7500000000000089</v>
      </c>
      <c r="S18" s="10"/>
    </row>
    <row r="19" spans="1:19" x14ac:dyDescent="0.3">
      <c r="A19" s="9" t="s">
        <v>16</v>
      </c>
      <c r="B19" s="82">
        <f t="shared" si="1"/>
        <v>42424</v>
      </c>
      <c r="C19" s="82"/>
      <c r="D19" s="87">
        <v>0.35416666666666602</v>
      </c>
      <c r="E19" s="88"/>
      <c r="F19" s="87">
        <v>0.5</v>
      </c>
      <c r="G19" s="88"/>
      <c r="H19" s="87">
        <v>0.54166666666666696</v>
      </c>
      <c r="I19" s="88"/>
      <c r="J19" s="28">
        <v>0.70833333333333304</v>
      </c>
      <c r="K19" s="30">
        <f>(((F19-D19)+(J19-H19))*1440)/60-L19-N19-M19-O19</f>
        <v>7.5000000000000009</v>
      </c>
      <c r="L19" s="30"/>
      <c r="M19" s="30"/>
      <c r="N19" s="30"/>
      <c r="O19" s="30"/>
      <c r="P19" s="30"/>
      <c r="Q19" s="33">
        <f t="shared" si="2"/>
        <v>7.5000000000000009</v>
      </c>
      <c r="S19" s="10"/>
    </row>
    <row r="20" spans="1:19" x14ac:dyDescent="0.3">
      <c r="A20" s="9" t="s">
        <v>17</v>
      </c>
      <c r="B20" s="82">
        <f t="shared" si="1"/>
        <v>42425</v>
      </c>
      <c r="C20" s="82"/>
      <c r="D20" s="87">
        <v>0.33333333333333298</v>
      </c>
      <c r="E20" s="88"/>
      <c r="F20" s="87">
        <v>0.5</v>
      </c>
      <c r="G20" s="88"/>
      <c r="H20" s="87">
        <v>0.54166666666666696</v>
      </c>
      <c r="I20" s="88"/>
      <c r="J20" s="28">
        <v>0.70833333333333304</v>
      </c>
      <c r="K20" s="30">
        <f>(((F20-D20)+(J20-H20))*1440)/60-L20</f>
        <v>7.9999999999999947</v>
      </c>
      <c r="L20" s="30"/>
      <c r="M20" s="30"/>
      <c r="N20" s="30"/>
      <c r="O20" s="30"/>
      <c r="P20" s="30"/>
      <c r="Q20" s="33">
        <f t="shared" si="2"/>
        <v>7.9999999999999947</v>
      </c>
      <c r="S20" s="10"/>
    </row>
    <row r="21" spans="1:19" x14ac:dyDescent="0.3">
      <c r="A21" s="9" t="s">
        <v>18</v>
      </c>
      <c r="B21" s="82">
        <f t="shared" si="1"/>
        <v>42426</v>
      </c>
      <c r="C21" s="82"/>
      <c r="D21" s="87">
        <v>0.34375</v>
      </c>
      <c r="E21" s="88"/>
      <c r="F21" s="87">
        <v>0.5</v>
      </c>
      <c r="G21" s="88"/>
      <c r="H21" s="87">
        <v>0.5</v>
      </c>
      <c r="I21" s="88"/>
      <c r="J21" s="28">
        <v>0.70833333333333304</v>
      </c>
      <c r="K21" s="30">
        <f>(((F21-D21)+(J21-H21))*1440)/60-L21-M21</f>
        <v>8.2499999999999929</v>
      </c>
      <c r="L21" s="30">
        <v>0.5</v>
      </c>
      <c r="M21" s="40"/>
      <c r="N21" s="30"/>
      <c r="O21" s="30"/>
      <c r="P21" s="30"/>
      <c r="Q21" s="33">
        <f t="shared" si="2"/>
        <v>8.7499999999999929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3">SUM(K9:K22)</f>
        <v>71.999999999999972</v>
      </c>
      <c r="L23" s="44">
        <f>SUM(L9:L22)</f>
        <v>0.5</v>
      </c>
      <c r="M23" s="44">
        <f t="shared" si="3"/>
        <v>0</v>
      </c>
      <c r="N23" s="44">
        <f t="shared" si="3"/>
        <v>0</v>
      </c>
      <c r="O23" s="44">
        <f t="shared" si="3"/>
        <v>0</v>
      </c>
      <c r="P23" s="44">
        <f t="shared" si="3"/>
        <v>8</v>
      </c>
      <c r="Q23" s="45">
        <f t="shared" si="3"/>
        <v>80.499999999999972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>
        <v>42415</v>
      </c>
      <c r="B28" s="85"/>
      <c r="C28" s="86"/>
      <c r="D28" s="85"/>
      <c r="E28" s="86"/>
      <c r="F28" s="94"/>
      <c r="G28" s="95"/>
      <c r="H28" s="94"/>
      <c r="I28" s="96"/>
      <c r="J28" s="97" t="s">
        <v>45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42426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E20:E21 D15:D21 D10:E14 E15:E18">
      <formula1>$K$45:$K$61</formula1>
    </dataValidation>
    <dataValidation type="list" allowBlank="1" showInputMessage="1" showErrorMessage="1" sqref="H15:H21 F15:F21 F10:J14 J15:J21 I20:I21 G15:G18 G20:G21 I15:I18">
      <formula1>$L$45:$L$81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 sizeWithCells="1">
              <from>
                <xdr:col>9</xdr:col>
                <xdr:colOff>38100</xdr:colOff>
                <xdr:row>0</xdr:row>
                <xdr:rowOff>22860</xdr:rowOff>
              </from>
              <to>
                <xdr:col>10</xdr:col>
                <xdr:colOff>678180</xdr:colOff>
                <xdr:row>5</xdr:row>
                <xdr:rowOff>144780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42441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5" spans="1:19" x14ac:dyDescent="0.3">
      <c r="L5" s="16"/>
      <c r="M5" s="16"/>
      <c r="N5" s="16"/>
      <c r="O5" s="16"/>
      <c r="P5" s="16"/>
    </row>
    <row r="6" spans="1:19" ht="16.2" thickBot="1" x14ac:dyDescent="0.35">
      <c r="K6" s="57" t="s">
        <v>50</v>
      </c>
      <c r="L6" s="16" t="s">
        <v>47</v>
      </c>
      <c r="M6" s="16" t="s">
        <v>47</v>
      </c>
      <c r="N6" s="16" t="s">
        <v>48</v>
      </c>
      <c r="O6" s="16" t="s">
        <v>49</v>
      </c>
      <c r="P6" s="16">
        <v>63</v>
      </c>
    </row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42429</v>
      </c>
      <c r="C10" s="82"/>
      <c r="D10" s="85">
        <v>0.33333333333333298</v>
      </c>
      <c r="E10" s="86"/>
      <c r="F10" s="87">
        <v>0.5</v>
      </c>
      <c r="G10" s="88"/>
      <c r="H10" s="87">
        <v>0.54166666666666696</v>
      </c>
      <c r="I10" s="88"/>
      <c r="J10" s="56">
        <v>0.70833333333333304</v>
      </c>
      <c r="K10" s="30">
        <f>(((F10-D10)+(J10-H10))*1440)/60-L10</f>
        <v>7.9999999999999947</v>
      </c>
      <c r="L10" s="30"/>
      <c r="M10" s="30"/>
      <c r="N10" s="30"/>
      <c r="O10" s="30"/>
      <c r="P10" s="30"/>
      <c r="Q10" s="33">
        <f>SUM(K10:P10)</f>
        <v>7.9999999999999947</v>
      </c>
      <c r="S10" s="10"/>
    </row>
    <row r="11" spans="1:19" x14ac:dyDescent="0.3">
      <c r="A11" s="9" t="s">
        <v>15</v>
      </c>
      <c r="B11" s="122">
        <f>+B10+1</f>
        <v>42430</v>
      </c>
      <c r="C11" s="122"/>
      <c r="D11" s="87">
        <v>0.33333333333333298</v>
      </c>
      <c r="E11" s="88"/>
      <c r="F11" s="87">
        <v>0.5</v>
      </c>
      <c r="G11" s="88"/>
      <c r="H11" s="87">
        <v>0.54166666666666696</v>
      </c>
      <c r="I11" s="88"/>
      <c r="J11" s="28">
        <v>0.70833333333333304</v>
      </c>
      <c r="K11" s="30">
        <f t="shared" ref="K11" si="0">(((F11-D11)+(J11-H11))*1440)/60-L11-N11-M11</f>
        <v>7.9999999999999947</v>
      </c>
      <c r="L11" s="30"/>
      <c r="M11" s="30"/>
      <c r="N11" s="30"/>
      <c r="O11" s="30"/>
      <c r="P11" s="30"/>
      <c r="Q11" s="33">
        <f>SUM(K11:P11)</f>
        <v>7.9999999999999947</v>
      </c>
      <c r="S11" s="10"/>
    </row>
    <row r="12" spans="1:19" x14ac:dyDescent="0.3">
      <c r="A12" s="9" t="s">
        <v>16</v>
      </c>
      <c r="B12" s="122">
        <f>+B11+1</f>
        <v>42431</v>
      </c>
      <c r="C12" s="122"/>
      <c r="D12" s="87">
        <v>0.33333333333333298</v>
      </c>
      <c r="E12" s="88"/>
      <c r="F12" s="87">
        <v>0.5</v>
      </c>
      <c r="G12" s="88"/>
      <c r="H12" s="87">
        <v>0.54166666666666696</v>
      </c>
      <c r="I12" s="88"/>
      <c r="J12" s="28">
        <v>0.687499999999999</v>
      </c>
      <c r="K12" s="30">
        <f>(((F12-D12)+(J12-H12))*1440)/60-L12-N12</f>
        <v>7.4999999999999769</v>
      </c>
      <c r="L12" s="30"/>
      <c r="M12" s="30">
        <v>0.5</v>
      </c>
      <c r="N12" s="30"/>
      <c r="O12" s="30"/>
      <c r="P12" s="30"/>
      <c r="Q12" s="33">
        <f>SUM(K12:P12)</f>
        <v>7.9999999999999769</v>
      </c>
      <c r="S12" s="10"/>
    </row>
    <row r="13" spans="1:19" x14ac:dyDescent="0.3">
      <c r="A13" s="9" t="s">
        <v>17</v>
      </c>
      <c r="B13" s="82">
        <f>+B12+1</f>
        <v>42432</v>
      </c>
      <c r="C13" s="82"/>
      <c r="D13" s="87">
        <v>0.33333333333333298</v>
      </c>
      <c r="E13" s="88"/>
      <c r="F13" s="87">
        <v>0.52083333333333304</v>
      </c>
      <c r="G13" s="88"/>
      <c r="H13" s="87">
        <v>0.5625</v>
      </c>
      <c r="I13" s="88"/>
      <c r="J13" s="28">
        <v>0.70833333333333304</v>
      </c>
      <c r="K13" s="30">
        <f>(((F13-D13)+(J13-H13))*1440)/60-L13-M13</f>
        <v>7.9999999999999947</v>
      </c>
      <c r="L13" s="30"/>
      <c r="M13" s="30"/>
      <c r="N13" s="30"/>
      <c r="O13" s="30"/>
      <c r="P13" s="30"/>
      <c r="Q13" s="33">
        <f>SUM(K13:P13)</f>
        <v>7.9999999999999947</v>
      </c>
      <c r="S13" s="10"/>
    </row>
    <row r="14" spans="1:19" x14ac:dyDescent="0.3">
      <c r="A14" s="9" t="s">
        <v>18</v>
      </c>
      <c r="B14" s="82">
        <f>+B13+1</f>
        <v>42433</v>
      </c>
      <c r="C14" s="82"/>
      <c r="D14" s="87">
        <v>0.33333333333333298</v>
      </c>
      <c r="E14" s="88"/>
      <c r="F14" s="87">
        <v>0.5</v>
      </c>
      <c r="G14" s="88"/>
      <c r="H14" s="87">
        <v>0.54166666666666696</v>
      </c>
      <c r="I14" s="88"/>
      <c r="J14" s="28">
        <v>0.70833333333333304</v>
      </c>
      <c r="K14" s="30">
        <f>(((F14-D14)+(J14-H14))*1440)/60-L14-M14</f>
        <v>7.9999999999999947</v>
      </c>
      <c r="L14" s="30"/>
      <c r="M14" s="30"/>
      <c r="N14" s="30"/>
      <c r="O14" s="30"/>
      <c r="P14" s="30"/>
      <c r="Q14" s="33">
        <f>SUM(K14:P14)</f>
        <v>7.9999999999999947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42436</v>
      </c>
      <c r="C17" s="82"/>
      <c r="D17" s="87"/>
      <c r="E17" s="88"/>
      <c r="F17" s="87"/>
      <c r="G17" s="88"/>
      <c r="H17" s="87"/>
      <c r="I17" s="88"/>
      <c r="J17" s="28"/>
      <c r="K17" s="30">
        <f>(((F17-D17)+(J17-H17))*1440)/60-L17-N17</f>
        <v>0</v>
      </c>
      <c r="L17" s="30"/>
      <c r="M17" s="30"/>
      <c r="N17" s="30"/>
      <c r="O17" s="30">
        <v>8</v>
      </c>
      <c r="P17" s="30"/>
      <c r="Q17" s="33">
        <f>SUM(K17:P17)</f>
        <v>8</v>
      </c>
      <c r="S17" s="10"/>
    </row>
    <row r="18" spans="1:19" x14ac:dyDescent="0.3">
      <c r="A18" s="9" t="s">
        <v>15</v>
      </c>
      <c r="B18" s="82">
        <f t="shared" ref="B18:B21" si="1">+B17+1</f>
        <v>42437</v>
      </c>
      <c r="C18" s="82"/>
      <c r="D18" s="87">
        <v>0.33333333333333298</v>
      </c>
      <c r="E18" s="88"/>
      <c r="F18" s="87">
        <v>0.52083333333333304</v>
      </c>
      <c r="G18" s="88"/>
      <c r="H18" s="87">
        <v>0.5625</v>
      </c>
      <c r="I18" s="88"/>
      <c r="J18" s="28">
        <v>0.70833333333333304</v>
      </c>
      <c r="K18" s="30">
        <f>(((F18-D18)+(J18-H18))*1440)/60-L18-N18</f>
        <v>7.9999999999999947</v>
      </c>
      <c r="L18" s="30"/>
      <c r="M18" s="30"/>
      <c r="N18" s="30"/>
      <c r="O18" s="30"/>
      <c r="P18" s="30"/>
      <c r="Q18" s="33">
        <f t="shared" ref="Q18:Q21" si="2">SUM(K18:P18)</f>
        <v>7.9999999999999947</v>
      </c>
      <c r="S18" s="10"/>
    </row>
    <row r="19" spans="1:19" x14ac:dyDescent="0.3">
      <c r="A19" s="9" t="s">
        <v>16</v>
      </c>
      <c r="B19" s="82">
        <f t="shared" si="1"/>
        <v>42438</v>
      </c>
      <c r="C19" s="82"/>
      <c r="D19" s="87">
        <v>0.33333333333333298</v>
      </c>
      <c r="E19" s="88"/>
      <c r="F19" s="87">
        <v>0.52083333333333304</v>
      </c>
      <c r="G19" s="88"/>
      <c r="H19" s="87">
        <v>0.5625</v>
      </c>
      <c r="I19" s="88"/>
      <c r="J19" s="28">
        <v>0.749999999999999</v>
      </c>
      <c r="K19" s="30">
        <f>(((F19-D19)+(J19-H19))*1440)/60-L19-N19-M19-O19</f>
        <v>8.9999999999999769</v>
      </c>
      <c r="L19" s="30"/>
      <c r="M19" s="30"/>
      <c r="N19" s="30"/>
      <c r="O19" s="30"/>
      <c r="P19" s="30"/>
      <c r="Q19" s="33">
        <f t="shared" si="2"/>
        <v>8.9999999999999769</v>
      </c>
      <c r="S19" s="10"/>
    </row>
    <row r="20" spans="1:19" x14ac:dyDescent="0.3">
      <c r="A20" s="9" t="s">
        <v>17</v>
      </c>
      <c r="B20" s="82">
        <f t="shared" si="1"/>
        <v>42439</v>
      </c>
      <c r="C20" s="82"/>
      <c r="D20" s="87">
        <v>0.33333333333333298</v>
      </c>
      <c r="E20" s="88"/>
      <c r="F20" s="87">
        <v>0.5</v>
      </c>
      <c r="G20" s="88"/>
      <c r="H20" s="87">
        <v>0.54166666666666696</v>
      </c>
      <c r="I20" s="88"/>
      <c r="J20" s="28">
        <v>0.70833333333333304</v>
      </c>
      <c r="K20" s="30">
        <f>(((F20-D20)+(J20-H20))*1440)/60-L20</f>
        <v>7.9999999999999947</v>
      </c>
      <c r="L20" s="30"/>
      <c r="M20" s="30"/>
      <c r="N20" s="30"/>
      <c r="O20" s="30"/>
      <c r="P20" s="30"/>
      <c r="Q20" s="33">
        <f t="shared" si="2"/>
        <v>7.9999999999999947</v>
      </c>
      <c r="S20" s="10"/>
    </row>
    <row r="21" spans="1:19" x14ac:dyDescent="0.3">
      <c r="A21" s="9" t="s">
        <v>18</v>
      </c>
      <c r="B21" s="82">
        <f t="shared" si="1"/>
        <v>42440</v>
      </c>
      <c r="C21" s="82"/>
      <c r="D21" s="87">
        <v>0.375</v>
      </c>
      <c r="E21" s="88"/>
      <c r="F21" s="87">
        <v>0.5</v>
      </c>
      <c r="G21" s="88"/>
      <c r="H21" s="87">
        <v>0.54166666666666696</v>
      </c>
      <c r="I21" s="88"/>
      <c r="J21" s="28">
        <v>0.70833333333333304</v>
      </c>
      <c r="K21" s="30">
        <f>(((F21-D21)+(J21-H21))*1440)/60-L21-M21</f>
        <v>6.9999999999999858</v>
      </c>
      <c r="L21" s="30"/>
      <c r="M21" s="40"/>
      <c r="N21" s="30"/>
      <c r="O21" s="30"/>
      <c r="P21" s="30"/>
      <c r="Q21" s="33">
        <f t="shared" si="2"/>
        <v>6.9999999999999858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3">SUM(K9:K22)</f>
        <v>71.499999999999901</v>
      </c>
      <c r="L23" s="44">
        <f>SUM(L9:L22)</f>
        <v>0</v>
      </c>
      <c r="M23" s="44">
        <f t="shared" si="3"/>
        <v>0.5</v>
      </c>
      <c r="N23" s="44">
        <f t="shared" si="3"/>
        <v>0</v>
      </c>
      <c r="O23" s="44">
        <f t="shared" si="3"/>
        <v>8</v>
      </c>
      <c r="P23" s="44">
        <f t="shared" si="3"/>
        <v>0</v>
      </c>
      <c r="Q23" s="45">
        <f t="shared" si="3"/>
        <v>79.999999999999901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>
        <v>42436</v>
      </c>
      <c r="B28" s="85"/>
      <c r="C28" s="86"/>
      <c r="D28" s="85"/>
      <c r="E28" s="86"/>
      <c r="F28" s="94" t="s">
        <v>43</v>
      </c>
      <c r="G28" s="95"/>
      <c r="H28" s="94"/>
      <c r="I28" s="96"/>
      <c r="J28" s="97" t="s">
        <v>46</v>
      </c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42440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H15:H21 F15:F21 F10:J14 J15:J21 I20:I21 G15:G18 G20:G21 I15:I18">
      <formula1>$L$45:$L$81</formula1>
    </dataValidation>
    <dataValidation type="list" allowBlank="1" showInputMessage="1" showErrorMessage="1" sqref="E20:E21 D15:D21 D10:E14 E15:E18">
      <formula1>$K$45:$K$61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7</xdr:col>
                <xdr:colOff>22860</xdr:colOff>
                <xdr:row>0</xdr:row>
                <xdr:rowOff>30480</xdr:rowOff>
              </from>
              <to>
                <xdr:col>9</xdr:col>
                <xdr:colOff>655320</xdr:colOff>
                <xdr:row>5</xdr:row>
                <xdr:rowOff>152400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9" zoomScaleNormal="89" workbookViewId="0">
      <selection activeCell="H16" sqref="H16:I16"/>
    </sheetView>
  </sheetViews>
  <sheetFormatPr defaultColWidth="9.109375" defaultRowHeight="15.6" x14ac:dyDescent="0.3"/>
  <cols>
    <col min="1" max="1" width="13" style="2" customWidth="1"/>
    <col min="2" max="2" width="6" style="2" customWidth="1"/>
    <col min="3" max="3" width="8.44140625" style="2" customWidth="1"/>
    <col min="4" max="4" width="5.33203125" style="2" customWidth="1"/>
    <col min="5" max="5" width="6.6640625" style="2" customWidth="1"/>
    <col min="6" max="6" width="6" style="2" customWidth="1"/>
    <col min="7" max="7" width="6.44140625" style="2" customWidth="1"/>
    <col min="8" max="8" width="5" style="2" customWidth="1"/>
    <col min="9" max="9" width="5.44140625" style="2" customWidth="1"/>
    <col min="10" max="10" width="10.44140625" style="2" customWidth="1"/>
    <col min="11" max="11" width="11.6640625" style="2" customWidth="1"/>
    <col min="12" max="12" width="11.88671875" style="2" customWidth="1"/>
    <col min="13" max="13" width="12.33203125" style="2" customWidth="1"/>
    <col min="14" max="14" width="10.6640625" style="2" customWidth="1"/>
    <col min="15" max="15" width="11.109375" style="2" customWidth="1"/>
    <col min="16" max="16" width="10.5546875" style="2" customWidth="1"/>
    <col min="17" max="17" width="11.6640625" style="2" customWidth="1"/>
    <col min="18" max="16384" width="9.109375" style="2"/>
  </cols>
  <sheetData>
    <row r="1" spans="1:19" x14ac:dyDescent="0.3">
      <c r="A1" s="1" t="s">
        <v>0</v>
      </c>
      <c r="B1" s="1"/>
      <c r="D1" s="3" t="s">
        <v>1</v>
      </c>
      <c r="E1" s="3"/>
      <c r="N1" s="4" t="s">
        <v>2</v>
      </c>
      <c r="O1" s="66">
        <f>K30+B21+1</f>
        <v>42455</v>
      </c>
      <c r="P1" s="66"/>
      <c r="Q1" s="66"/>
    </row>
    <row r="3" spans="1:19" x14ac:dyDescent="0.3">
      <c r="A3" s="67" t="s">
        <v>31</v>
      </c>
      <c r="B3" s="67"/>
      <c r="D3" s="3" t="s">
        <v>32</v>
      </c>
      <c r="E3" s="3"/>
    </row>
    <row r="4" spans="1:19" x14ac:dyDescent="0.3">
      <c r="A4" s="1" t="s">
        <v>3</v>
      </c>
      <c r="D4" s="5" t="s">
        <v>4</v>
      </c>
      <c r="E4" s="6"/>
    </row>
    <row r="5" spans="1:19" x14ac:dyDescent="0.3">
      <c r="O5" s="16" t="s">
        <v>49</v>
      </c>
    </row>
    <row r="6" spans="1:19" ht="16.2" thickBot="1" x14ac:dyDescent="0.35">
      <c r="K6" s="57" t="s">
        <v>50</v>
      </c>
      <c r="L6" s="16" t="s">
        <v>47</v>
      </c>
      <c r="M6" s="16" t="s">
        <v>47</v>
      </c>
      <c r="N6" s="16" t="s">
        <v>48</v>
      </c>
      <c r="O6" s="16" t="s">
        <v>51</v>
      </c>
      <c r="P6" s="16">
        <v>63</v>
      </c>
    </row>
    <row r="7" spans="1:19" ht="15.6" customHeight="1" x14ac:dyDescent="0.3">
      <c r="A7" s="68" t="s">
        <v>5</v>
      </c>
      <c r="B7" s="70" t="s">
        <v>6</v>
      </c>
      <c r="C7" s="71"/>
      <c r="D7" s="70" t="s">
        <v>7</v>
      </c>
      <c r="E7" s="74"/>
      <c r="F7" s="70" t="s">
        <v>8</v>
      </c>
      <c r="G7" s="71"/>
      <c r="H7" s="70" t="s">
        <v>7</v>
      </c>
      <c r="I7" s="71"/>
      <c r="J7" s="76" t="s">
        <v>8</v>
      </c>
      <c r="K7" s="78" t="s">
        <v>9</v>
      </c>
      <c r="L7" s="78" t="s">
        <v>35</v>
      </c>
      <c r="M7" s="78" t="s">
        <v>36</v>
      </c>
      <c r="N7" s="78" t="s">
        <v>30</v>
      </c>
      <c r="O7" s="78" t="s">
        <v>11</v>
      </c>
      <c r="P7" s="76" t="s">
        <v>27</v>
      </c>
      <c r="Q7" s="80" t="s">
        <v>12</v>
      </c>
    </row>
    <row r="8" spans="1:19" x14ac:dyDescent="0.3">
      <c r="A8" s="69"/>
      <c r="B8" s="72"/>
      <c r="C8" s="73"/>
      <c r="D8" s="72"/>
      <c r="E8" s="75"/>
      <c r="F8" s="72"/>
      <c r="G8" s="73"/>
      <c r="H8" s="72"/>
      <c r="I8" s="73"/>
      <c r="J8" s="77"/>
      <c r="K8" s="79"/>
      <c r="L8" s="79"/>
      <c r="M8" s="79"/>
      <c r="N8" s="79"/>
      <c r="O8" s="79"/>
      <c r="P8" s="77"/>
      <c r="Q8" s="81"/>
    </row>
    <row r="9" spans="1:19" x14ac:dyDescent="0.3">
      <c r="A9" s="7" t="s">
        <v>13</v>
      </c>
      <c r="B9" s="82"/>
      <c r="C9" s="82"/>
      <c r="D9" s="83"/>
      <c r="E9" s="84"/>
      <c r="F9" s="83"/>
      <c r="G9" s="84"/>
      <c r="H9" s="83"/>
      <c r="I9" s="84"/>
      <c r="J9" s="8"/>
      <c r="K9" s="30"/>
      <c r="L9" s="30"/>
      <c r="M9" s="30"/>
      <c r="N9" s="31"/>
      <c r="O9" s="32"/>
      <c r="P9" s="32"/>
      <c r="Q9" s="33"/>
    </row>
    <row r="10" spans="1:19" x14ac:dyDescent="0.3">
      <c r="A10" s="9" t="s">
        <v>14</v>
      </c>
      <c r="B10" s="82">
        <v>42443</v>
      </c>
      <c r="C10" s="82"/>
      <c r="D10" s="87">
        <v>0.33333333333333298</v>
      </c>
      <c r="E10" s="88"/>
      <c r="F10" s="87">
        <v>0.52083333333333304</v>
      </c>
      <c r="G10" s="88"/>
      <c r="H10" s="87">
        <v>0.54166666666666696</v>
      </c>
      <c r="I10" s="88"/>
      <c r="J10" s="28">
        <v>0.70833333333333304</v>
      </c>
      <c r="K10" s="30">
        <f>(((F10-D10)+(J10-H10))*1440)/60-L10</f>
        <v>8.4999999999999876</v>
      </c>
      <c r="L10" s="30"/>
      <c r="M10" s="30"/>
      <c r="N10" s="30"/>
      <c r="O10" s="30"/>
      <c r="P10" s="30"/>
      <c r="Q10" s="33">
        <f>SUM(K10:P10)</f>
        <v>8.4999999999999876</v>
      </c>
      <c r="S10" s="10"/>
    </row>
    <row r="11" spans="1:19" x14ac:dyDescent="0.3">
      <c r="A11" s="9" t="s">
        <v>15</v>
      </c>
      <c r="B11" s="122">
        <f>+B10+1</f>
        <v>42444</v>
      </c>
      <c r="C11" s="122"/>
      <c r="D11" s="87">
        <v>0.35416666666666602</v>
      </c>
      <c r="E11" s="88"/>
      <c r="F11" s="87">
        <v>0.52083333333333304</v>
      </c>
      <c r="G11" s="88"/>
      <c r="H11" s="87">
        <v>0.5625</v>
      </c>
      <c r="I11" s="88"/>
      <c r="J11" s="28">
        <v>0.70833333333333304</v>
      </c>
      <c r="K11" s="30">
        <f t="shared" ref="K11" si="0">(((F11-D11)+(J11-H11))*1440)/60-L11-N11-M11</f>
        <v>7.5000000000000009</v>
      </c>
      <c r="L11" s="30"/>
      <c r="M11" s="30"/>
      <c r="N11" s="30"/>
      <c r="O11" s="30"/>
      <c r="P11" s="30"/>
      <c r="Q11" s="33">
        <f>SUM(K11:P11)</f>
        <v>7.5000000000000009</v>
      </c>
      <c r="S11" s="10"/>
    </row>
    <row r="12" spans="1:19" x14ac:dyDescent="0.3">
      <c r="A12" s="9" t="s">
        <v>16</v>
      </c>
      <c r="B12" s="122">
        <f>+B11+1</f>
        <v>42445</v>
      </c>
      <c r="C12" s="122"/>
      <c r="D12" s="87">
        <v>0.33333333333333298</v>
      </c>
      <c r="E12" s="88"/>
      <c r="F12" s="87">
        <v>0.52083333333333304</v>
      </c>
      <c r="G12" s="88"/>
      <c r="H12" s="87">
        <v>0.5625</v>
      </c>
      <c r="I12" s="88"/>
      <c r="J12" s="28">
        <v>0.70833333333333304</v>
      </c>
      <c r="K12" s="30">
        <f>(((F12-D12)+(J12-H12))*1440)/60-L12-N12</f>
        <v>7.9999999999999947</v>
      </c>
      <c r="L12" s="30"/>
      <c r="M12" s="30"/>
      <c r="N12" s="30"/>
      <c r="O12" s="30"/>
      <c r="P12" s="30"/>
      <c r="Q12" s="33">
        <f>SUM(K12:P12)</f>
        <v>7.9999999999999947</v>
      </c>
      <c r="S12" s="10"/>
    </row>
    <row r="13" spans="1:19" x14ac:dyDescent="0.3">
      <c r="A13" s="9" t="s">
        <v>17</v>
      </c>
      <c r="B13" s="82">
        <f>+B12+1</f>
        <v>42446</v>
      </c>
      <c r="C13" s="82"/>
      <c r="D13" s="87">
        <v>0.35416666666666602</v>
      </c>
      <c r="E13" s="88"/>
      <c r="F13" s="87">
        <v>0.5</v>
      </c>
      <c r="G13" s="88"/>
      <c r="H13" s="87">
        <v>0.5</v>
      </c>
      <c r="I13" s="88"/>
      <c r="J13" s="28">
        <v>0.66666666666666596</v>
      </c>
      <c r="K13" s="30">
        <f>(((F13-D13)+(J13-H13))*1440)/60-L13-M13</f>
        <v>7.4999999999999991</v>
      </c>
      <c r="L13" s="30"/>
      <c r="M13" s="30"/>
      <c r="N13" s="30"/>
      <c r="O13" s="30"/>
      <c r="P13" s="30"/>
      <c r="Q13" s="33">
        <f>SUM(K13:P13)</f>
        <v>7.4999999999999991</v>
      </c>
      <c r="S13" s="10"/>
    </row>
    <row r="14" spans="1:19" x14ac:dyDescent="0.3">
      <c r="A14" s="9" t="s">
        <v>18</v>
      </c>
      <c r="B14" s="82">
        <f>+B13+1</f>
        <v>42447</v>
      </c>
      <c r="C14" s="82"/>
      <c r="D14" s="87">
        <v>0.33333333333333298</v>
      </c>
      <c r="E14" s="88"/>
      <c r="F14" s="87">
        <v>0.52083333333333304</v>
      </c>
      <c r="G14" s="88"/>
      <c r="H14" s="87">
        <v>0.54166666666666696</v>
      </c>
      <c r="I14" s="88"/>
      <c r="J14" s="28">
        <v>0.70833333333333304</v>
      </c>
      <c r="K14" s="30">
        <f>(((F14-D14)+(J14-H14))*1440)/60-L14-M14</f>
        <v>8.4999999999999876</v>
      </c>
      <c r="L14" s="30"/>
      <c r="M14" s="30"/>
      <c r="N14" s="30"/>
      <c r="O14" s="30"/>
      <c r="P14" s="30"/>
      <c r="Q14" s="33">
        <f>SUM(K14:P14)</f>
        <v>8.4999999999999876</v>
      </c>
      <c r="S14" s="10"/>
    </row>
    <row r="15" spans="1:19" ht="16.2" thickBot="1" x14ac:dyDescent="0.35">
      <c r="A15" s="11" t="s">
        <v>19</v>
      </c>
      <c r="B15" s="82"/>
      <c r="C15" s="82"/>
      <c r="D15" s="87"/>
      <c r="E15" s="88"/>
      <c r="F15" s="87"/>
      <c r="G15" s="88"/>
      <c r="H15" s="120"/>
      <c r="I15" s="121"/>
      <c r="J15" s="47"/>
      <c r="K15" s="34"/>
      <c r="L15" s="35"/>
      <c r="M15" s="35"/>
      <c r="N15" s="34"/>
      <c r="O15" s="35"/>
      <c r="P15" s="35"/>
      <c r="Q15" s="36"/>
      <c r="S15" s="10"/>
    </row>
    <row r="16" spans="1:19" ht="16.2" thickTop="1" x14ac:dyDescent="0.3">
      <c r="A16" s="7" t="s">
        <v>13</v>
      </c>
      <c r="B16" s="82"/>
      <c r="C16" s="82"/>
      <c r="D16" s="118"/>
      <c r="E16" s="119"/>
      <c r="F16" s="118"/>
      <c r="G16" s="119"/>
      <c r="H16" s="118"/>
      <c r="I16" s="119"/>
      <c r="J16" s="48"/>
      <c r="K16" s="37"/>
      <c r="L16" s="38"/>
      <c r="M16" s="38"/>
      <c r="N16" s="37"/>
      <c r="O16" s="38"/>
      <c r="P16" s="38"/>
      <c r="Q16" s="39"/>
      <c r="S16" s="10"/>
    </row>
    <row r="17" spans="1:19" x14ac:dyDescent="0.3">
      <c r="A17" s="9" t="s">
        <v>14</v>
      </c>
      <c r="B17" s="82">
        <f>+B14+3</f>
        <v>42450</v>
      </c>
      <c r="C17" s="82"/>
      <c r="D17" s="87">
        <v>0.45833333333333298</v>
      </c>
      <c r="E17" s="88"/>
      <c r="F17" s="87">
        <v>0.52083333333333304</v>
      </c>
      <c r="G17" s="88"/>
      <c r="H17" s="87">
        <v>0.5625</v>
      </c>
      <c r="I17" s="88"/>
      <c r="J17" s="28">
        <v>0.70833333333333304</v>
      </c>
      <c r="K17" s="30">
        <f>(((F17-D17)+(J17-H17))*1440)/60-L17</f>
        <v>4.9999999999999947</v>
      </c>
      <c r="L17" s="30"/>
      <c r="M17" s="30"/>
      <c r="N17" s="30">
        <v>3</v>
      </c>
      <c r="O17" s="30"/>
      <c r="P17" s="30"/>
      <c r="Q17" s="33">
        <f>SUM(K17:P17)</f>
        <v>7.9999999999999947</v>
      </c>
      <c r="S17" s="10"/>
    </row>
    <row r="18" spans="1:19" x14ac:dyDescent="0.3">
      <c r="A18" s="9" t="s">
        <v>15</v>
      </c>
      <c r="B18" s="82">
        <f t="shared" ref="B18:B21" si="1">+B17+1</f>
        <v>42451</v>
      </c>
      <c r="C18" s="82"/>
      <c r="D18" s="87">
        <v>0.33333333333333298</v>
      </c>
      <c r="E18" s="88"/>
      <c r="F18" s="87">
        <v>0.52083333333333304</v>
      </c>
      <c r="G18" s="88"/>
      <c r="H18" s="87">
        <v>0.5625</v>
      </c>
      <c r="I18" s="88"/>
      <c r="J18" s="28">
        <v>0.70833333333333304</v>
      </c>
      <c r="K18" s="30">
        <f>(((F18-D18)+(J18-H18))*1440)/60-L18-N18</f>
        <v>7.9999999999999947</v>
      </c>
      <c r="L18" s="30"/>
      <c r="M18" s="30"/>
      <c r="N18" s="30"/>
      <c r="O18" s="30"/>
      <c r="P18" s="30"/>
      <c r="Q18" s="33">
        <f t="shared" ref="Q18:Q21" si="2">SUM(K18:P18)</f>
        <v>7.9999999999999947</v>
      </c>
      <c r="S18" s="10"/>
    </row>
    <row r="19" spans="1:19" x14ac:dyDescent="0.3">
      <c r="A19" s="9" t="s">
        <v>16</v>
      </c>
      <c r="B19" s="82">
        <f t="shared" si="1"/>
        <v>42452</v>
      </c>
      <c r="C19" s="82"/>
      <c r="D19" s="87">
        <v>0.33333333333333298</v>
      </c>
      <c r="E19" s="88"/>
      <c r="F19" s="87">
        <v>0.52083333333333304</v>
      </c>
      <c r="G19" s="88"/>
      <c r="H19" s="87">
        <v>0.5625</v>
      </c>
      <c r="I19" s="88"/>
      <c r="J19" s="28">
        <v>0.70833333333333304</v>
      </c>
      <c r="K19" s="30">
        <f>(((F19-D19)+(J19-H19))*1440)/60-L19-N19-M19-O19</f>
        <v>7.9999999999999947</v>
      </c>
      <c r="L19" s="30"/>
      <c r="M19" s="30"/>
      <c r="N19" s="30"/>
      <c r="O19" s="30"/>
      <c r="P19" s="30"/>
      <c r="Q19" s="33">
        <f t="shared" si="2"/>
        <v>7.9999999999999947</v>
      </c>
      <c r="S19" s="10"/>
    </row>
    <row r="20" spans="1:19" x14ac:dyDescent="0.3">
      <c r="A20" s="9" t="s">
        <v>17</v>
      </c>
      <c r="B20" s="82">
        <f t="shared" si="1"/>
        <v>42453</v>
      </c>
      <c r="C20" s="82"/>
      <c r="D20" s="87">
        <v>0.33333333333333298</v>
      </c>
      <c r="E20" s="88"/>
      <c r="F20" s="87">
        <v>0.51041666666666596</v>
      </c>
      <c r="G20" s="88"/>
      <c r="H20" s="87">
        <v>0.55208333333333304</v>
      </c>
      <c r="I20" s="88"/>
      <c r="J20" s="28">
        <v>0.70833333333333304</v>
      </c>
      <c r="K20" s="30">
        <f>(((F20-D20)+(J20-H20))*1440)/60-L20</f>
        <v>7.9999999999999911</v>
      </c>
      <c r="L20" s="30"/>
      <c r="M20" s="30"/>
      <c r="N20" s="30"/>
      <c r="O20" s="30"/>
      <c r="P20" s="30"/>
      <c r="Q20" s="33">
        <f t="shared" si="2"/>
        <v>7.9999999999999911</v>
      </c>
      <c r="S20" s="10"/>
    </row>
    <row r="21" spans="1:19" x14ac:dyDescent="0.3">
      <c r="A21" s="9" t="s">
        <v>18</v>
      </c>
      <c r="B21" s="82">
        <f t="shared" si="1"/>
        <v>42454</v>
      </c>
      <c r="C21" s="82"/>
      <c r="D21" s="87"/>
      <c r="E21" s="88"/>
      <c r="F21" s="87"/>
      <c r="G21" s="88"/>
      <c r="H21" s="87"/>
      <c r="I21" s="88"/>
      <c r="J21" s="28"/>
      <c r="K21" s="30">
        <f>(((F21-D21)+(J21-H21))*1440)/60-L21-M21</f>
        <v>0</v>
      </c>
      <c r="L21" s="30"/>
      <c r="M21" s="40"/>
      <c r="N21" s="30"/>
      <c r="O21" s="30"/>
      <c r="P21" s="30">
        <v>8</v>
      </c>
      <c r="Q21" s="33">
        <f t="shared" si="2"/>
        <v>8</v>
      </c>
      <c r="S21" s="10"/>
    </row>
    <row r="22" spans="1:19" ht="16.2" thickBot="1" x14ac:dyDescent="0.35">
      <c r="A22" s="14" t="s">
        <v>19</v>
      </c>
      <c r="B22" s="100"/>
      <c r="C22" s="100"/>
      <c r="D22" s="114"/>
      <c r="E22" s="115"/>
      <c r="F22" s="114"/>
      <c r="G22" s="115"/>
      <c r="H22" s="116"/>
      <c r="I22" s="117"/>
      <c r="J22" s="50"/>
      <c r="K22" s="41"/>
      <c r="L22" s="42"/>
      <c r="M22" s="42"/>
      <c r="N22" s="41"/>
      <c r="O22" s="42"/>
      <c r="P22" s="42"/>
      <c r="Q22" s="43"/>
      <c r="S22" s="10"/>
    </row>
    <row r="23" spans="1:19" ht="16.2" thickBot="1" x14ac:dyDescent="0.35">
      <c r="J23" s="29" t="s">
        <v>20</v>
      </c>
      <c r="K23" s="44">
        <f t="shared" ref="K23:Q23" si="3">SUM(K9:K22)</f>
        <v>68.999999999999943</v>
      </c>
      <c r="L23" s="44">
        <f>SUM(L9:L22)</f>
        <v>0</v>
      </c>
      <c r="M23" s="44">
        <f t="shared" si="3"/>
        <v>0</v>
      </c>
      <c r="N23" s="44">
        <f t="shared" si="3"/>
        <v>3</v>
      </c>
      <c r="O23" s="44">
        <f t="shared" si="3"/>
        <v>0</v>
      </c>
      <c r="P23" s="44">
        <f t="shared" si="3"/>
        <v>8</v>
      </c>
      <c r="Q23" s="45">
        <f t="shared" si="3"/>
        <v>79.999999999999943</v>
      </c>
      <c r="S23" s="10"/>
    </row>
    <row r="24" spans="1:19" x14ac:dyDescent="0.3">
      <c r="A24" s="26"/>
      <c r="B24" s="26"/>
      <c r="C24" s="26"/>
      <c r="O24" s="16" t="s">
        <v>28</v>
      </c>
      <c r="Q24" s="10"/>
    </row>
    <row r="25" spans="1:19" ht="16.2" thickBot="1" x14ac:dyDescent="0.35">
      <c r="N25" s="26"/>
      <c r="O25" s="10"/>
    </row>
    <row r="26" spans="1:19" ht="16.2" thickBot="1" x14ac:dyDescent="0.35">
      <c r="A26" s="17" t="s">
        <v>21</v>
      </c>
      <c r="B26" s="18"/>
      <c r="C26" s="18"/>
      <c r="D26" s="18"/>
      <c r="E26" s="19"/>
    </row>
    <row r="27" spans="1:19" x14ac:dyDescent="0.3">
      <c r="A27" s="20" t="s">
        <v>6</v>
      </c>
      <c r="B27" s="105" t="s">
        <v>7</v>
      </c>
      <c r="C27" s="105"/>
      <c r="D27" s="105" t="s">
        <v>8</v>
      </c>
      <c r="E27" s="105"/>
      <c r="F27" s="105" t="s">
        <v>22</v>
      </c>
      <c r="G27" s="105"/>
      <c r="H27" s="106" t="s">
        <v>23</v>
      </c>
      <c r="I27" s="107"/>
      <c r="J27" s="91" t="s">
        <v>24</v>
      </c>
      <c r="K27" s="92"/>
      <c r="L27" s="92"/>
      <c r="M27" s="92"/>
      <c r="N27" s="92"/>
      <c r="O27" s="92"/>
      <c r="P27" s="92"/>
      <c r="Q27" s="93"/>
    </row>
    <row r="28" spans="1:19" x14ac:dyDescent="0.3">
      <c r="A28" s="21"/>
      <c r="B28" s="85"/>
      <c r="C28" s="86"/>
      <c r="D28" s="85"/>
      <c r="E28" s="86"/>
      <c r="F28" s="94"/>
      <c r="G28" s="95"/>
      <c r="H28" s="94"/>
      <c r="I28" s="96"/>
      <c r="J28" s="97"/>
      <c r="K28" s="98"/>
      <c r="L28" s="98"/>
      <c r="M28" s="98"/>
      <c r="N28" s="98"/>
      <c r="O28" s="98"/>
      <c r="P28" s="98"/>
      <c r="Q28" s="99"/>
    </row>
    <row r="29" spans="1:19" x14ac:dyDescent="0.3">
      <c r="A29" s="21"/>
      <c r="B29" s="85"/>
      <c r="C29" s="86"/>
      <c r="D29" s="85"/>
      <c r="E29" s="86"/>
      <c r="F29" s="94"/>
      <c r="G29" s="95"/>
      <c r="H29" s="94"/>
      <c r="I29" s="96"/>
      <c r="J29" s="128"/>
      <c r="K29" s="98"/>
      <c r="L29" s="98"/>
      <c r="M29" s="98"/>
      <c r="N29" s="98"/>
      <c r="O29" s="98"/>
      <c r="P29" s="98"/>
      <c r="Q29" s="99"/>
    </row>
    <row r="30" spans="1:19" x14ac:dyDescent="0.3">
      <c r="A30" s="21"/>
      <c r="B30" s="108"/>
      <c r="C30" s="108"/>
      <c r="D30" s="108"/>
      <c r="E30" s="108"/>
      <c r="F30" s="109"/>
      <c r="G30" s="109"/>
      <c r="H30" s="94"/>
      <c r="I30" s="96"/>
      <c r="J30" s="97"/>
      <c r="K30" s="98"/>
      <c r="L30" s="98"/>
      <c r="M30" s="98"/>
      <c r="N30" s="98"/>
      <c r="O30" s="98"/>
      <c r="P30" s="98"/>
      <c r="Q30" s="99"/>
    </row>
    <row r="31" spans="1:19" x14ac:dyDescent="0.3">
      <c r="A31" s="21"/>
      <c r="B31" s="85"/>
      <c r="C31" s="86"/>
      <c r="D31" s="85"/>
      <c r="E31" s="86"/>
      <c r="F31" s="109"/>
      <c r="G31" s="109"/>
      <c r="H31" s="94"/>
      <c r="I31" s="96"/>
      <c r="J31" s="97"/>
      <c r="K31" s="98"/>
      <c r="L31" s="98"/>
      <c r="M31" s="98"/>
      <c r="N31" s="98"/>
      <c r="O31" s="98"/>
      <c r="P31" s="98"/>
      <c r="Q31" s="99"/>
    </row>
    <row r="32" spans="1:19" x14ac:dyDescent="0.3">
      <c r="A32" s="21"/>
      <c r="B32" s="85"/>
      <c r="C32" s="86"/>
      <c r="D32" s="85"/>
      <c r="E32" s="86"/>
      <c r="F32" s="109"/>
      <c r="G32" s="109"/>
      <c r="H32" s="94"/>
      <c r="I32" s="96"/>
      <c r="J32" s="97"/>
      <c r="K32" s="98"/>
      <c r="L32" s="98"/>
      <c r="M32" s="98"/>
      <c r="N32" s="98"/>
      <c r="O32" s="98"/>
      <c r="P32" s="98"/>
      <c r="Q32" s="99"/>
    </row>
    <row r="33" spans="1:17" ht="16.2" thickBot="1" x14ac:dyDescent="0.35">
      <c r="A33" s="22"/>
      <c r="B33" s="108"/>
      <c r="C33" s="108"/>
      <c r="D33" s="108"/>
      <c r="E33" s="108"/>
      <c r="F33" s="110"/>
      <c r="G33" s="110"/>
      <c r="H33" s="111"/>
      <c r="I33" s="112"/>
      <c r="J33" s="97"/>
      <c r="K33" s="98"/>
      <c r="L33" s="98"/>
      <c r="M33" s="98"/>
      <c r="N33" s="98"/>
      <c r="O33" s="98"/>
      <c r="P33" s="98"/>
      <c r="Q33" s="99"/>
    </row>
    <row r="35" spans="1:17" ht="16.8" x14ac:dyDescent="0.4">
      <c r="A35" s="23"/>
      <c r="B35" s="24"/>
      <c r="C35" s="24"/>
      <c r="D35" s="24"/>
      <c r="F35" s="113">
        <f>+B21</f>
        <v>42454</v>
      </c>
      <c r="G35" s="113"/>
      <c r="H35" s="113"/>
      <c r="J35" s="24"/>
      <c r="K35" s="24"/>
      <c r="L35" s="24"/>
      <c r="N35" s="24"/>
      <c r="O35" s="24"/>
    </row>
    <row r="36" spans="1:17" x14ac:dyDescent="0.3">
      <c r="A36" s="1" t="s">
        <v>25</v>
      </c>
      <c r="F36" s="1" t="s">
        <v>6</v>
      </c>
      <c r="J36" s="1" t="s">
        <v>26</v>
      </c>
      <c r="N36" s="1" t="s">
        <v>6</v>
      </c>
    </row>
    <row r="44" spans="1:17" x14ac:dyDescent="0.3">
      <c r="L44" s="25">
        <v>0.40625</v>
      </c>
    </row>
    <row r="45" spans="1:17" x14ac:dyDescent="0.3">
      <c r="K45" s="25">
        <v>0.29166666666666669</v>
      </c>
      <c r="L45" s="25">
        <v>0.41666666666666669</v>
      </c>
    </row>
    <row r="46" spans="1:17" x14ac:dyDescent="0.3">
      <c r="K46" s="25">
        <v>0.30208333333333331</v>
      </c>
      <c r="L46" s="25">
        <v>0.42708333333333331</v>
      </c>
    </row>
    <row r="47" spans="1:17" x14ac:dyDescent="0.3">
      <c r="K47" s="25">
        <v>0.3125</v>
      </c>
      <c r="L47" s="25">
        <v>0.4375</v>
      </c>
    </row>
    <row r="48" spans="1:17" x14ac:dyDescent="0.3">
      <c r="K48" s="25">
        <v>0.32291666666666702</v>
      </c>
      <c r="L48" s="25">
        <v>0.44791666666666702</v>
      </c>
    </row>
    <row r="49" spans="11:12" x14ac:dyDescent="0.3">
      <c r="K49" s="25">
        <v>0.33333333333333298</v>
      </c>
      <c r="L49" s="25">
        <v>0.45833333333333298</v>
      </c>
    </row>
    <row r="50" spans="11:12" x14ac:dyDescent="0.3">
      <c r="K50" s="25">
        <v>0.34375</v>
      </c>
      <c r="L50" s="25">
        <v>0.46875</v>
      </c>
    </row>
    <row r="51" spans="11:12" x14ac:dyDescent="0.3">
      <c r="K51" s="25">
        <v>0.35416666666666602</v>
      </c>
      <c r="L51" s="25">
        <v>0.47916666666666602</v>
      </c>
    </row>
    <row r="52" spans="11:12" x14ac:dyDescent="0.3">
      <c r="K52" s="25">
        <v>0.36458333333333298</v>
      </c>
      <c r="L52" s="25">
        <v>0.48958333333333298</v>
      </c>
    </row>
    <row r="53" spans="11:12" x14ac:dyDescent="0.3">
      <c r="K53" s="25">
        <v>0.375</v>
      </c>
      <c r="L53" s="25">
        <v>0.5</v>
      </c>
    </row>
    <row r="54" spans="11:12" x14ac:dyDescent="0.3">
      <c r="K54" s="25">
        <v>0.38541666666666602</v>
      </c>
      <c r="L54" s="25">
        <v>0.51041666666666596</v>
      </c>
    </row>
    <row r="55" spans="11:12" x14ac:dyDescent="0.3">
      <c r="K55" s="25">
        <v>0.39583333333333298</v>
      </c>
      <c r="L55" s="25">
        <v>0.52083333333333304</v>
      </c>
    </row>
    <row r="56" spans="11:12" x14ac:dyDescent="0.3">
      <c r="K56" s="25">
        <v>0.40625</v>
      </c>
      <c r="L56" s="25">
        <v>0.53125</v>
      </c>
    </row>
    <row r="57" spans="11:12" x14ac:dyDescent="0.3">
      <c r="K57" s="25">
        <v>0.41666666666666702</v>
      </c>
      <c r="L57" s="25">
        <v>0.54166666666666696</v>
      </c>
    </row>
    <row r="58" spans="11:12" x14ac:dyDescent="0.3">
      <c r="K58" s="25">
        <v>0.42708333333333298</v>
      </c>
      <c r="L58" s="25">
        <v>0.55208333333333304</v>
      </c>
    </row>
    <row r="59" spans="11:12" x14ac:dyDescent="0.3">
      <c r="K59" s="25">
        <v>0.4375</v>
      </c>
      <c r="L59" s="25">
        <v>0.5625</v>
      </c>
    </row>
    <row r="60" spans="11:12" x14ac:dyDescent="0.3">
      <c r="K60" s="25">
        <v>0.44791666666666602</v>
      </c>
      <c r="L60" s="25">
        <v>0.57291666666666596</v>
      </c>
    </row>
    <row r="61" spans="11:12" x14ac:dyDescent="0.3">
      <c r="K61" s="25">
        <v>0.45833333333333298</v>
      </c>
      <c r="L61" s="25">
        <v>0.58333333333333304</v>
      </c>
    </row>
    <row r="62" spans="11:12" x14ac:dyDescent="0.3">
      <c r="K62" s="25">
        <v>0.46875</v>
      </c>
      <c r="L62" s="25">
        <v>0.59375</v>
      </c>
    </row>
    <row r="63" spans="11:12" x14ac:dyDescent="0.3">
      <c r="K63" s="25">
        <v>0.47916666666666602</v>
      </c>
      <c r="L63" s="25">
        <v>0.60416666666666596</v>
      </c>
    </row>
    <row r="64" spans="11:12" x14ac:dyDescent="0.3">
      <c r="K64" s="25">
        <v>0.48958333333333298</v>
      </c>
      <c r="L64" s="25">
        <v>0.61458333333333304</v>
      </c>
    </row>
    <row r="65" spans="11:12" x14ac:dyDescent="0.3">
      <c r="K65" s="25">
        <v>0.5</v>
      </c>
      <c r="L65" s="25">
        <v>0.625</v>
      </c>
    </row>
    <row r="66" spans="11:12" x14ac:dyDescent="0.3">
      <c r="K66" s="25">
        <v>0.51041666666666596</v>
      </c>
      <c r="L66" s="25">
        <v>0.63541666666666596</v>
      </c>
    </row>
    <row r="67" spans="11:12" x14ac:dyDescent="0.3">
      <c r="K67" s="25">
        <v>0.52083333333333304</v>
      </c>
      <c r="L67" s="25">
        <v>0.64583333333333304</v>
      </c>
    </row>
    <row r="68" spans="11:12" x14ac:dyDescent="0.3">
      <c r="K68" s="25">
        <v>0.53125</v>
      </c>
      <c r="L68" s="25">
        <v>0.656249999999999</v>
      </c>
    </row>
    <row r="69" spans="11:12" x14ac:dyDescent="0.3">
      <c r="K69" s="25">
        <v>0.54166666666666696</v>
      </c>
      <c r="L69" s="25">
        <v>0.66666666666666596</v>
      </c>
    </row>
    <row r="70" spans="11:12" x14ac:dyDescent="0.3">
      <c r="K70" s="25">
        <v>0.55208333333333304</v>
      </c>
      <c r="L70" s="25">
        <v>0.67708333333333304</v>
      </c>
    </row>
    <row r="71" spans="11:12" x14ac:dyDescent="0.3">
      <c r="K71" s="25">
        <v>0.5625</v>
      </c>
      <c r="L71" s="25">
        <v>0.687499999999999</v>
      </c>
    </row>
    <row r="72" spans="11:12" x14ac:dyDescent="0.3">
      <c r="K72" s="25">
        <v>0.57291666666666596</v>
      </c>
      <c r="L72" s="25">
        <v>0.69791666666666596</v>
      </c>
    </row>
    <row r="73" spans="11:12" x14ac:dyDescent="0.3">
      <c r="K73" s="25">
        <v>0.58333333333333304</v>
      </c>
      <c r="L73" s="25">
        <v>0.70833333333333304</v>
      </c>
    </row>
    <row r="74" spans="11:12" x14ac:dyDescent="0.3">
      <c r="K74" s="25">
        <v>0.59375</v>
      </c>
      <c r="L74" s="25">
        <v>0.718749999999999</v>
      </c>
    </row>
    <row r="75" spans="11:12" x14ac:dyDescent="0.3">
      <c r="K75" s="25">
        <v>0.60416666666666596</v>
      </c>
      <c r="L75" s="25">
        <v>0.72916666666666596</v>
      </c>
    </row>
    <row r="76" spans="11:12" x14ac:dyDescent="0.3">
      <c r="K76" s="25">
        <v>0.61458333333333304</v>
      </c>
      <c r="L76" s="25">
        <v>0.73958333333333304</v>
      </c>
    </row>
    <row r="77" spans="11:12" x14ac:dyDescent="0.3">
      <c r="K77" s="25">
        <v>0.625</v>
      </c>
      <c r="L77" s="25">
        <v>0.749999999999999</v>
      </c>
    </row>
    <row r="78" spans="11:12" x14ac:dyDescent="0.3">
      <c r="K78" s="25">
        <v>0.63541666666666596</v>
      </c>
      <c r="L78" s="25">
        <v>0.76041666666666596</v>
      </c>
    </row>
    <row r="79" spans="11:12" x14ac:dyDescent="0.3">
      <c r="K79" s="25">
        <v>0.64583333333333304</v>
      </c>
      <c r="L79" s="25">
        <v>0.77083333333333204</v>
      </c>
    </row>
    <row r="80" spans="11:12" x14ac:dyDescent="0.3">
      <c r="K80" s="25">
        <v>0.656249999999999</v>
      </c>
      <c r="L80" s="25">
        <v>0.781249999999999</v>
      </c>
    </row>
    <row r="81" spans="11:12" x14ac:dyDescent="0.3">
      <c r="K81" s="25">
        <v>0.66666666666666596</v>
      </c>
      <c r="L81" s="25">
        <v>0.79166666666666596</v>
      </c>
    </row>
    <row r="82" spans="11:12" x14ac:dyDescent="0.3">
      <c r="K82" s="25">
        <v>0.67708333333333304</v>
      </c>
    </row>
    <row r="83" spans="11:12" x14ac:dyDescent="0.3">
      <c r="K83" s="25">
        <v>0.687499999999999</v>
      </c>
    </row>
    <row r="84" spans="11:12" x14ac:dyDescent="0.3">
      <c r="K84" s="25">
        <v>0.69791666666666596</v>
      </c>
    </row>
    <row r="85" spans="11:12" x14ac:dyDescent="0.3">
      <c r="K85" s="25">
        <v>0.70833333333333304</v>
      </c>
    </row>
    <row r="86" spans="11:12" x14ac:dyDescent="0.3">
      <c r="K86" s="25">
        <v>0.718749999999999</v>
      </c>
    </row>
    <row r="87" spans="11:12" x14ac:dyDescent="0.3">
      <c r="K87" s="25">
        <v>0.72916666666666596</v>
      </c>
    </row>
    <row r="88" spans="11:12" x14ac:dyDescent="0.3">
      <c r="K88" s="25">
        <v>0.73958333333333304</v>
      </c>
    </row>
    <row r="89" spans="11:12" x14ac:dyDescent="0.3">
      <c r="K89" s="25">
        <v>0.749999999999999</v>
      </c>
    </row>
    <row r="90" spans="11:12" x14ac:dyDescent="0.3">
      <c r="K90" s="25">
        <v>0.76041666666666596</v>
      </c>
    </row>
    <row r="91" spans="11:12" x14ac:dyDescent="0.3">
      <c r="K91" s="25">
        <v>0.77083333333333204</v>
      </c>
    </row>
    <row r="92" spans="11:12" x14ac:dyDescent="0.3">
      <c r="K92" s="25">
        <v>0.781249999999999</v>
      </c>
    </row>
    <row r="93" spans="11:12" x14ac:dyDescent="0.3">
      <c r="K93" s="25">
        <v>0.79166666666666596</v>
      </c>
    </row>
  </sheetData>
  <mergeCells count="107">
    <mergeCell ref="O1:Q1"/>
    <mergeCell ref="A3:B3"/>
    <mergeCell ref="A7:A8"/>
    <mergeCell ref="B7:C8"/>
    <mergeCell ref="D7:E8"/>
    <mergeCell ref="F7:G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J27:Q27"/>
    <mergeCell ref="B28:C28"/>
    <mergeCell ref="D28:E28"/>
    <mergeCell ref="F28:G28"/>
    <mergeCell ref="H28:I28"/>
    <mergeCell ref="J28:Q28"/>
    <mergeCell ref="B22:C22"/>
    <mergeCell ref="D22:E22"/>
    <mergeCell ref="F22:G22"/>
    <mergeCell ref="H22:I22"/>
    <mergeCell ref="B27:C27"/>
    <mergeCell ref="D27:E27"/>
    <mergeCell ref="F27:G27"/>
    <mergeCell ref="H27:I27"/>
    <mergeCell ref="B29:C29"/>
    <mergeCell ref="D29:E29"/>
    <mergeCell ref="F29:G29"/>
    <mergeCell ref="H29:I29"/>
    <mergeCell ref="J29:Q29"/>
    <mergeCell ref="B30:C30"/>
    <mergeCell ref="D30:E30"/>
    <mergeCell ref="F30:G30"/>
    <mergeCell ref="H30:I30"/>
    <mergeCell ref="J30:Q30"/>
    <mergeCell ref="B33:C33"/>
    <mergeCell ref="D33:E33"/>
    <mergeCell ref="F33:G33"/>
    <mergeCell ref="H33:I33"/>
    <mergeCell ref="J33:Q33"/>
    <mergeCell ref="F35:H35"/>
    <mergeCell ref="B31:C31"/>
    <mergeCell ref="D31:E31"/>
    <mergeCell ref="F31:G31"/>
    <mergeCell ref="H31:I31"/>
    <mergeCell ref="J31:Q31"/>
    <mergeCell ref="B32:C32"/>
    <mergeCell ref="D32:E32"/>
    <mergeCell ref="F32:G32"/>
    <mergeCell ref="H32:I32"/>
    <mergeCell ref="J32:Q32"/>
  </mergeCells>
  <dataValidations count="2">
    <dataValidation type="list" allowBlank="1" showInputMessage="1" showErrorMessage="1" sqref="E20:E21 D15:D21 D10:E14 E15:E18">
      <formula1>$K$45:$K$61</formula1>
    </dataValidation>
    <dataValidation type="list" allowBlank="1" showInputMessage="1" showErrorMessage="1" sqref="H15:H21 F15:F21 F10:J14 J15:J21 I20:I21 G15:G18 G20:G21 I15:I18">
      <formula1>$L$45:$L$81</formula1>
    </dataValidation>
  </dataValidations>
  <pageMargins left="0.7" right="0.7" top="0.75" bottom="0.75" header="0.3" footer="0.3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shapeId="9217" r:id="rId4">
          <objectPr defaultSize="0" autoPict="0" r:id="rId5">
            <anchor moveWithCells="1" sizeWithCells="1">
              <from>
                <xdr:col>7</xdr:col>
                <xdr:colOff>7620</xdr:colOff>
                <xdr:row>0</xdr:row>
                <xdr:rowOff>68580</xdr:rowOff>
              </from>
              <to>
                <xdr:col>9</xdr:col>
                <xdr:colOff>647700</xdr:colOff>
                <xdr:row>5</xdr:row>
                <xdr:rowOff>190500</xdr:rowOff>
              </to>
            </anchor>
          </objectPr>
        </oleObject>
      </mc:Choice>
      <mc:Fallback>
        <oleObject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12-5-15</vt:lpstr>
      <vt:lpstr>12-19-15</vt:lpstr>
      <vt:lpstr>1-2-16</vt:lpstr>
      <vt:lpstr>1-16-16</vt:lpstr>
      <vt:lpstr>1-30-16</vt:lpstr>
      <vt:lpstr>2-13-16</vt:lpstr>
      <vt:lpstr>2-27-16</vt:lpstr>
      <vt:lpstr>3-11-16</vt:lpstr>
      <vt:lpstr>3-25-16</vt:lpstr>
      <vt:lpstr>4-8-17</vt:lpstr>
      <vt:lpstr>'1-16-16'!Print_Area</vt:lpstr>
      <vt:lpstr>'1-2-16'!Print_Area</vt:lpstr>
      <vt:lpstr>'12-19-15'!Print_Area</vt:lpstr>
      <vt:lpstr>'12-5-15'!Print_Area</vt:lpstr>
      <vt:lpstr>'1-30-16'!Print_Area</vt:lpstr>
      <vt:lpstr>'2-13-16'!Print_Area</vt:lpstr>
      <vt:lpstr>'2-27-16'!Print_Area</vt:lpstr>
      <vt:lpstr>'3-11-16'!Print_Area</vt:lpstr>
      <vt:lpstr>'3-25-16'!Print_Area</vt:lpstr>
      <vt:lpstr>'4-8-17'!Print_Area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Lombardo</dc:creator>
  <cp:lastModifiedBy>Cheryl Costello</cp:lastModifiedBy>
  <cp:lastPrinted>2017-07-06T13:16:05Z</cp:lastPrinted>
  <dcterms:created xsi:type="dcterms:W3CDTF">2013-02-15T19:36:59Z</dcterms:created>
  <dcterms:modified xsi:type="dcterms:W3CDTF">2017-07-07T12:20:47Z</dcterms:modified>
</cp:coreProperties>
</file>